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Hum" sheetId="1" r:id="rId1"/>
  </sheets>
  <externalReferences>
    <externalReference r:id="rId4"/>
    <externalReference r:id="rId5"/>
  </externalReferences>
  <definedNames>
    <definedName name="_xlnm.Print_Area" localSheetId="0">'Hum'!$A$1:$T$131</definedName>
    <definedName name="Cod_modal">#REF!</definedName>
    <definedName name="SumofBolsas-ano">#REF!</definedName>
    <definedName name="SumofValor_RS">#REF!</definedName>
    <definedName name="_xlnm.Print_Titles" localSheetId="0">'Hum'!$1:$2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<sst xmlns="http://schemas.openxmlformats.org/spreadsheetml/2006/main" count="166" uniqueCount="78">
  <si>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</si>
  <si>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</si>
  <si>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Humanas</t>
  </si>
  <si>
    <t>Todas as áreas</t>
  </si>
  <si>
    <t>C. Humanas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</si>
  <si>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</si>
  <si>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</si>
  <si>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</si>
  <si>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</si>
  <si>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</si>
  <si>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</si>
  <si>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</si>
  <si>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</si>
  <si>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</si>
  <si>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</si>
  <si>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</si>
  <si>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</si>
  <si>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</si>
  <si>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</si>
  <si>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</si>
  <si>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</si>
  <si>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</si>
  <si>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</si>
  <si>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</si>
  <si>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</si>
  <si>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</si>
  <si>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</si>
  <si>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</si>
  <si>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</si>
  <si>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</si>
  <si>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</si>
  <si>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</si>
  <si>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</si>
  <si>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</si>
  <si>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</si>
  <si>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</si>
  <si>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</si>
  <si>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</si>
  <si>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</si>
  <si>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</si>
  <si>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</si>
  <si>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</si>
  <si>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</si>
  <si>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</si>
  <si>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</si>
  <si>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</si>
  <si>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Humanas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</si>
  <si>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</si>
  <si>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</si>
  <si>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</si>
  <si>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</si>
  <si>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</si>
  <si>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</si>
  <si>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</si>
  <si>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</si>
  <si>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</si>
  <si>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</si>
  <si>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</si>
  <si>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</si>
  <si>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</si>
  <si>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</si>
  <si>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</si>
  <si>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</si>
  <si>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</si>
  <si>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</si>
  <si>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</si>
  <si>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</si>
  <si>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</si>
  <si>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</si>
  <si>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</si>
  <si>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</si>
  <si>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</si>
  <si>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</si>
  <si>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</si>
  <si>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</si>
  <si>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</si>
  <si>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</si>
  <si>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Humanas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</si>
</sst>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23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'[1]Humanas'!$C$41:$E$41</c:f>
              <c:numCache>
                <c:ptCount val="3"/>
                <c:pt idx="0">
                  <c:v>2300</c:v>
                </c:pt>
                <c:pt idx="1">
                  <c:v>3329</c:v>
                </c:pt>
                <c:pt idx="2">
                  <c:v>4840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'[1]Humanas'!$C$42:$E$42</c:f>
              <c:numCache>
                <c:ptCount val="3"/>
                <c:pt idx="0">
                  <c:v>6887</c:v>
                </c:pt>
                <c:pt idx="1">
                  <c:v>10537</c:v>
                </c:pt>
                <c:pt idx="2">
                  <c:v>18320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auto val="1"/>
        <c:lblOffset val="100"/>
        <c:noMultiLvlLbl val="0"/>
      </c:catAx>
      <c:valAx>
        <c:axId val="2469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600075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28584525" y="5048250"/>
        <a:ext cx="109918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674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8180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296150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896225" y="1376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9058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9058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05875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1545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496300" y="1626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09900" y="1465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Humani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manas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2300</v>
          </cell>
          <cell r="D41">
            <v>3329</v>
          </cell>
          <cell r="E41">
            <v>4840</v>
          </cell>
        </row>
        <row r="42">
          <cell r="C42">
            <v>6887</v>
          </cell>
          <cell r="D42">
            <v>10537</v>
          </cell>
          <cell r="E42">
            <v>18320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21.28125" style="4" customWidth="1"/>
  </cols>
  <sheetData>
    <row r="1" spans="1:20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138</v>
      </c>
      <c r="D6" s="26">
        <v>160</v>
      </c>
      <c r="E6" s="26">
        <v>205</v>
      </c>
      <c r="F6" s="27">
        <v>246</v>
      </c>
      <c r="G6" s="26">
        <v>262</v>
      </c>
      <c r="H6" s="28">
        <v>288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61.607142857142854</v>
      </c>
      <c r="P6" s="30">
        <f t="shared" si="0"/>
        <v>59.701492537313435</v>
      </c>
      <c r="Q6" s="30">
        <f t="shared" si="0"/>
        <v>61.19402985074627</v>
      </c>
      <c r="R6" s="30">
        <f t="shared" si="0"/>
        <v>61.04218362282879</v>
      </c>
      <c r="S6" s="30">
        <f t="shared" si="0"/>
        <v>62.08530805687204</v>
      </c>
      <c r="T6" s="30">
        <f t="shared" si="0"/>
        <v>63.716814159292035</v>
      </c>
    </row>
    <row r="7" spans="1:20" ht="11.25">
      <c r="A7" s="31" t="s">
        <v>6</v>
      </c>
      <c r="B7" s="3"/>
      <c r="C7" s="25">
        <v>1711</v>
      </c>
      <c r="D7" s="26">
        <v>2399</v>
      </c>
      <c r="E7" s="26">
        <v>3088</v>
      </c>
      <c r="F7" s="32">
        <v>3679</v>
      </c>
      <c r="G7" s="26">
        <v>4219</v>
      </c>
      <c r="H7" s="33">
        <v>5387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14.549319727891156</v>
      </c>
      <c r="P7" s="30">
        <f t="shared" si="0"/>
        <v>15.826626203984695</v>
      </c>
      <c r="Q7" s="30">
        <f t="shared" si="0"/>
        <v>15.860297894196199</v>
      </c>
      <c r="R7" s="30">
        <f t="shared" si="0"/>
        <v>17.499048706240487</v>
      </c>
      <c r="S7" s="30">
        <f t="shared" si="0"/>
        <v>18.506821072948195</v>
      </c>
      <c r="T7" s="30">
        <f t="shared" si="0"/>
        <v>19.57272099698434</v>
      </c>
    </row>
    <row r="8" spans="1:20" ht="11.25" customHeight="1">
      <c r="A8" s="31" t="s">
        <v>7</v>
      </c>
      <c r="B8" s="3"/>
      <c r="C8" s="25">
        <v>8452</v>
      </c>
      <c r="D8" s="26">
        <v>10811</v>
      </c>
      <c r="E8" s="26">
        <v>15031</v>
      </c>
      <c r="F8" s="32">
        <v>18838</v>
      </c>
      <c r="G8" s="26">
        <v>23087</v>
      </c>
      <c r="H8" s="34">
        <v>30378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17.326418072610238</v>
      </c>
      <c r="P8" s="30">
        <f t="shared" si="0"/>
        <v>19.003005747833576</v>
      </c>
      <c r="Q8" s="30">
        <f t="shared" si="0"/>
        <v>19.35762212005306</v>
      </c>
      <c r="R8" s="30">
        <f t="shared" si="0"/>
        <v>20.856953055801593</v>
      </c>
      <c r="S8" s="30">
        <f t="shared" si="0"/>
        <v>22.195196985137187</v>
      </c>
      <c r="T8" s="30">
        <f t="shared" si="0"/>
        <v>23.568569034540545</v>
      </c>
    </row>
    <row r="9" spans="1:20" ht="11.25" customHeight="1">
      <c r="A9" s="31" t="s">
        <v>8</v>
      </c>
      <c r="B9" s="3"/>
      <c r="C9" s="25">
        <v>4012</v>
      </c>
      <c r="D9" s="26">
        <v>5504</v>
      </c>
      <c r="E9" s="26">
        <v>8187</v>
      </c>
      <c r="F9" s="32">
        <v>10653</v>
      </c>
      <c r="G9" s="26">
        <v>13107</v>
      </c>
      <c r="H9" s="35">
        <v>17009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14.503651218277781</v>
      </c>
      <c r="P9" s="30">
        <f t="shared" si="0"/>
        <v>16.023756150106262</v>
      </c>
      <c r="Q9" s="30">
        <f t="shared" si="0"/>
        <v>17.065849540366457</v>
      </c>
      <c r="R9" s="30">
        <f t="shared" si="0"/>
        <v>18.49928802139409</v>
      </c>
      <c r="S9" s="30">
        <f t="shared" si="0"/>
        <v>19.625664445609043</v>
      </c>
      <c r="T9" s="30">
        <f t="shared" si="0"/>
        <v>20.81222621931821</v>
      </c>
    </row>
    <row r="10" spans="1:20" ht="11.25">
      <c r="A10" s="31" t="s">
        <v>9</v>
      </c>
      <c r="B10" s="3"/>
      <c r="C10" s="25">
        <v>8491</v>
      </c>
      <c r="D10" s="26">
        <v>9881</v>
      </c>
      <c r="E10" s="26">
        <v>17667</v>
      </c>
      <c r="F10" s="32">
        <v>24510</v>
      </c>
      <c r="G10" s="26">
        <v>35088</v>
      </c>
      <c r="H10" s="34">
        <v>43809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14.304968243004195</v>
      </c>
      <c r="P10" s="30">
        <f t="shared" si="0"/>
        <v>15.970067235583139</v>
      </c>
      <c r="Q10" s="30">
        <f t="shared" si="0"/>
        <v>17.16692740470106</v>
      </c>
      <c r="R10" s="30">
        <f t="shared" si="0"/>
        <v>17.305655581444608</v>
      </c>
      <c r="S10" s="30">
        <f t="shared" si="0"/>
        <v>21.80313301974138</v>
      </c>
      <c r="T10" s="30">
        <f t="shared" si="0"/>
        <v>20.52587931575717</v>
      </c>
    </row>
    <row r="11" spans="1:20" ht="11.25">
      <c r="A11" s="31" t="s">
        <v>10</v>
      </c>
      <c r="B11" s="3"/>
      <c r="C11" s="25">
        <v>1084</v>
      </c>
      <c r="D11" s="26">
        <v>1435</v>
      </c>
      <c r="E11" s="26">
        <v>1792</v>
      </c>
      <c r="F11" s="32">
        <v>2184</v>
      </c>
      <c r="G11" s="26">
        <v>2526</v>
      </c>
      <c r="H11" s="28">
        <v>3214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6.464309141868925</v>
      </c>
      <c r="P11" s="30">
        <f t="shared" si="0"/>
        <v>7.807399347116431</v>
      </c>
      <c r="Q11" s="30">
        <f t="shared" si="0"/>
        <v>7.88281353099019</v>
      </c>
      <c r="R11" s="30">
        <f t="shared" si="0"/>
        <v>9.430459000820415</v>
      </c>
      <c r="S11" s="30">
        <f t="shared" si="0"/>
        <v>10.462659984260448</v>
      </c>
      <c r="T11" s="30">
        <f t="shared" si="0"/>
        <v>11.694076553631204</v>
      </c>
    </row>
    <row r="12" spans="1:20" ht="11.25">
      <c r="A12" s="36" t="s">
        <v>11</v>
      </c>
      <c r="B12" s="37"/>
      <c r="C12" s="38">
        <v>4289</v>
      </c>
      <c r="D12" s="39">
        <v>6272</v>
      </c>
      <c r="E12" s="39">
        <v>8365</v>
      </c>
      <c r="F12" s="40">
        <v>10538</v>
      </c>
      <c r="G12" s="39">
        <v>12680</v>
      </c>
      <c r="H12" s="41">
        <v>16813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11.249540995646015</v>
      </c>
      <c r="P12" s="43">
        <f t="shared" si="0"/>
        <v>12.426445822518971</v>
      </c>
      <c r="Q12" s="43">
        <f t="shared" si="0"/>
        <v>12.319043341236764</v>
      </c>
      <c r="R12" s="43">
        <f t="shared" si="0"/>
        <v>13.73584118666823</v>
      </c>
      <c r="S12" s="43">
        <f t="shared" si="0"/>
        <v>14.731338948591345</v>
      </c>
      <c r="T12" s="43">
        <f t="shared" si="0"/>
        <v>15.755048493651314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/>
      <c r="U20" s="3"/>
      <c r="V20" s="3"/>
    </row>
    <row r="21" spans="1:22" ht="11.25">
      <c r="A21" s="31" t="s">
        <v>16</v>
      </c>
      <c r="B21" s="3"/>
      <c r="C21" s="52">
        <f>+C12/C7</f>
        <v>2.506721215663355</v>
      </c>
      <c r="D21" s="53">
        <f>+D12/D7</f>
        <v>2.6144226761150478</v>
      </c>
      <c r="E21" s="53">
        <v>4.7</v>
      </c>
      <c r="F21" s="53">
        <f aca="true" t="shared" si="1" ref="F21:M21">+F12/F7</f>
        <v>2.8643653166621363</v>
      </c>
      <c r="G21" s="53">
        <f t="shared" si="1"/>
        <v>3.0054515287982935</v>
      </c>
      <c r="H21" s="53">
        <f>+H12/H7</f>
        <v>3.12103211434936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77.32004798877682</v>
      </c>
      <c r="P21" s="55">
        <f t="shared" si="2"/>
        <v>78.51607577229785</v>
      </c>
      <c r="Q21" s="55">
        <f t="shared" si="2"/>
        <v>134.76429612830069</v>
      </c>
      <c r="R21" s="55">
        <f t="shared" si="2"/>
        <v>78.49478801536094</v>
      </c>
      <c r="S21" s="55">
        <f t="shared" si="2"/>
        <v>79.59951031311611</v>
      </c>
      <c r="T21" s="55">
        <f t="shared" si="2"/>
        <v>80.49493218688791</v>
      </c>
      <c r="U21" s="3"/>
      <c r="V21" s="3"/>
    </row>
    <row r="22" spans="1:22" ht="11.25">
      <c r="A22" s="31" t="s">
        <v>17</v>
      </c>
      <c r="B22" s="3"/>
      <c r="C22" s="56">
        <f>+C8/C7</f>
        <v>4.939801285797779</v>
      </c>
      <c r="D22" s="57">
        <f>+D8/D7</f>
        <v>4.506461025427261</v>
      </c>
      <c r="E22" s="57">
        <v>8.1</v>
      </c>
      <c r="F22" s="57">
        <f aca="true" t="shared" si="3" ref="F22:M22">+F8/F7</f>
        <v>5.120413155748845</v>
      </c>
      <c r="G22" s="57">
        <f t="shared" si="3"/>
        <v>5.472149798530458</v>
      </c>
      <c r="H22" s="57">
        <f>+H8/H7</f>
        <v>5.639131241878597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119.08747897948358</v>
      </c>
      <c r="P22" s="55">
        <f t="shared" si="2"/>
        <v>120.06984623829152</v>
      </c>
      <c r="Q22" s="55">
        <f t="shared" si="2"/>
        <v>203.102422439439</v>
      </c>
      <c r="R22" s="55">
        <f t="shared" si="2"/>
        <v>119.1890679655267</v>
      </c>
      <c r="S22" s="55">
        <f t="shared" si="2"/>
        <v>119.929818836258</v>
      </c>
      <c r="T22" s="55">
        <f t="shared" si="2"/>
        <v>120.41539363981057</v>
      </c>
      <c r="U22" s="3"/>
      <c r="V22" s="3"/>
    </row>
    <row r="23" spans="1:22" ht="11.25">
      <c r="A23" s="31" t="s">
        <v>18</v>
      </c>
      <c r="B23" s="3"/>
      <c r="C23" s="56">
        <f>+C10/C7</f>
        <v>4.9625949736995905</v>
      </c>
      <c r="D23" s="57">
        <f>+D10/D7</f>
        <v>4.11879949979158</v>
      </c>
      <c r="E23" s="57">
        <v>6.2</v>
      </c>
      <c r="F23" s="57">
        <f aca="true" t="shared" si="4" ref="F23:M23">+F10/F7</f>
        <v>6.662136450122316</v>
      </c>
      <c r="G23" s="57">
        <f t="shared" si="4"/>
        <v>8.31666271628348</v>
      </c>
      <c r="H23" s="57">
        <f>+H10/H7</f>
        <v>8.13235567105996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98.32052982918135</v>
      </c>
      <c r="P23" s="55">
        <f t="shared" si="2"/>
        <v>100.90632728510597</v>
      </c>
      <c r="Q23" s="55">
        <f t="shared" si="2"/>
        <v>117.29713447280712</v>
      </c>
      <c r="R23" s="55">
        <f t="shared" si="2"/>
        <v>98.8948363534361</v>
      </c>
      <c r="S23" s="55">
        <f t="shared" si="2"/>
        <v>117.81133525741745</v>
      </c>
      <c r="T23" s="55">
        <f t="shared" si="2"/>
        <v>104.8698304079422</v>
      </c>
      <c r="U23" s="3"/>
      <c r="V23" s="3"/>
    </row>
    <row r="24" spans="1:22" ht="11.25">
      <c r="A24" s="31" t="s">
        <v>19</v>
      </c>
      <c r="B24" s="3"/>
      <c r="C24" s="56">
        <f>+C11/C7</f>
        <v>0.6335476329631794</v>
      </c>
      <c r="D24" s="57">
        <f>+D11/D7</f>
        <v>0.5981659024593581</v>
      </c>
      <c r="E24" s="57">
        <v>2.071607411116675</v>
      </c>
      <c r="F24" s="57">
        <f aca="true" t="shared" si="5" ref="F24:M24">+F11/F7</f>
        <v>0.5936395759717314</v>
      </c>
      <c r="G24" s="57">
        <f t="shared" si="5"/>
        <v>0.5987200758473572</v>
      </c>
      <c r="H24" s="57">
        <f>+H11/H7</f>
        <v>0.5966214961945424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44.43031882430073</v>
      </c>
      <c r="P24" s="55">
        <f t="shared" si="2"/>
        <v>49.33078753797035</v>
      </c>
      <c r="Q24" s="55">
        <f t="shared" si="2"/>
        <v>177.42575240593703</v>
      </c>
      <c r="R24" s="55">
        <f t="shared" si="2"/>
        <v>53.89126665758316</v>
      </c>
      <c r="S24" s="55">
        <f t="shared" si="2"/>
        <v>56.53407434491241</v>
      </c>
      <c r="T24" s="55">
        <f t="shared" si="2"/>
        <v>59.74681065260658</v>
      </c>
      <c r="U24" s="3"/>
      <c r="V24" s="3"/>
    </row>
    <row r="25" spans="1:22" ht="11.25">
      <c r="A25" s="31" t="s">
        <v>20</v>
      </c>
      <c r="B25" s="3"/>
      <c r="C25" s="56">
        <f>+C8/C12</f>
        <v>1.9706225227325718</v>
      </c>
      <c r="D25" s="57">
        <f>+D8/D12</f>
        <v>1.7236926020408163</v>
      </c>
      <c r="E25" s="57">
        <v>1.7</v>
      </c>
      <c r="F25" s="57">
        <f aca="true" t="shared" si="6" ref="F25:M25">+F8/F12</f>
        <v>1.7876257354336687</v>
      </c>
      <c r="G25" s="57">
        <f t="shared" si="6"/>
        <v>1.8207413249211357</v>
      </c>
      <c r="H25" s="57">
        <f>+H8/H12</f>
        <v>1.806816154166419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154.0188891201534</v>
      </c>
      <c r="P25" s="55">
        <f t="shared" si="2"/>
        <v>152.92390132500066</v>
      </c>
      <c r="Q25" s="55">
        <f t="shared" si="2"/>
        <v>148.66270009916417</v>
      </c>
      <c r="R25" s="55">
        <f t="shared" si="2"/>
        <v>151.84328919036275</v>
      </c>
      <c r="S25" s="55">
        <f t="shared" si="2"/>
        <v>150.66652843025895</v>
      </c>
      <c r="T25" s="55">
        <f t="shared" si="2"/>
        <v>149.5937574805802</v>
      </c>
      <c r="U25" s="3"/>
      <c r="V25" s="3"/>
    </row>
    <row r="26" spans="1:20" ht="11.25">
      <c r="A26" s="59" t="s">
        <v>21</v>
      </c>
      <c r="B26" s="36"/>
      <c r="C26" s="38">
        <f aca="true" t="shared" si="7" ref="C26:M26">+C9/C8*100</f>
        <v>47.46805489824894</v>
      </c>
      <c r="D26" s="39">
        <f t="shared" si="7"/>
        <v>50.91110905559153</v>
      </c>
      <c r="E26" s="39">
        <f t="shared" si="7"/>
        <v>54.467433969795756</v>
      </c>
      <c r="F26" s="39">
        <f>+F9/F8*100</f>
        <v>56.55058923452596</v>
      </c>
      <c r="G26" s="39">
        <f t="shared" si="7"/>
        <v>56.772209468532076</v>
      </c>
      <c r="H26" s="39">
        <f>+H9/H8*100</f>
        <v>55.99117782605833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83.70830691893144</v>
      </c>
      <c r="P26" s="60">
        <f t="shared" si="2"/>
        <v>84.32221914121685</v>
      </c>
      <c r="Q26" s="60">
        <f t="shared" si="2"/>
        <v>88.16087758365477</v>
      </c>
      <c r="R26" s="60">
        <f t="shared" si="2"/>
        <v>88.69602368044984</v>
      </c>
      <c r="S26" s="60">
        <f t="shared" si="2"/>
        <v>88.42302439915804</v>
      </c>
      <c r="T26" s="60">
        <f t="shared" si="2"/>
        <v>88.30500565739557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61"/>
      <c r="B29" s="3"/>
      <c r="C29" s="3"/>
      <c r="D29" s="3"/>
      <c r="E29" s="3"/>
      <c r="F29" s="3"/>
      <c r="G29" s="3"/>
      <c r="H29" s="3"/>
      <c r="I29" s="3"/>
      <c r="J29" s="63"/>
      <c r="K29" s="64"/>
      <c r="L29" s="64"/>
      <c r="M29" s="64"/>
      <c r="N29" s="64"/>
      <c r="O29" s="64"/>
      <c r="P29" s="64"/>
      <c r="Q29" s="3"/>
      <c r="R29" s="3"/>
      <c r="S29" s="3"/>
      <c r="T29" s="3"/>
      <c r="U29" s="3"/>
      <c r="V29" s="3"/>
    </row>
    <row r="30" spans="1:22" ht="11.25">
      <c r="A30" s="65" t="s">
        <v>23</v>
      </c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5" t="s">
        <v>24</v>
      </c>
      <c r="B31" s="6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6" t="s">
        <v>25</v>
      </c>
      <c r="B32" s="67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8"/>
      <c r="B33" s="69"/>
      <c r="C33" s="70" t="s">
        <v>29</v>
      </c>
      <c r="D33" s="71" t="s">
        <v>30</v>
      </c>
      <c r="E33" s="71" t="s">
        <v>31</v>
      </c>
      <c r="F33" s="71" t="s">
        <v>32</v>
      </c>
      <c r="G33" s="71" t="s">
        <v>33</v>
      </c>
      <c r="H33" s="72" t="s">
        <v>34</v>
      </c>
      <c r="I33" s="70" t="s">
        <v>29</v>
      </c>
      <c r="J33" s="71" t="s">
        <v>30</v>
      </c>
      <c r="K33" s="71" t="s">
        <v>31</v>
      </c>
      <c r="L33" s="71" t="s">
        <v>32</v>
      </c>
      <c r="M33" s="71" t="s">
        <v>33</v>
      </c>
      <c r="N33" s="72" t="s">
        <v>34</v>
      </c>
      <c r="O33" s="70" t="s">
        <v>29</v>
      </c>
      <c r="P33" s="71" t="s">
        <v>30</v>
      </c>
      <c r="Q33" s="71" t="s">
        <v>31</v>
      </c>
      <c r="R33" s="71" t="s">
        <v>32</v>
      </c>
      <c r="S33" s="71" t="s">
        <v>33</v>
      </c>
      <c r="T33" s="73" t="s">
        <v>34</v>
      </c>
      <c r="U33" s="3"/>
      <c r="V33" s="3"/>
    </row>
    <row r="34" spans="1:22" ht="11.25" customHeight="1">
      <c r="A34" s="74" t="s">
        <v>2</v>
      </c>
      <c r="B34" s="75" t="s">
        <v>35</v>
      </c>
      <c r="C34" s="76"/>
      <c r="D34" s="77"/>
      <c r="E34" s="77"/>
      <c r="F34" s="77"/>
      <c r="G34" s="77"/>
      <c r="H34" s="78"/>
      <c r="I34" s="77"/>
      <c r="J34" s="79"/>
      <c r="K34" s="77"/>
      <c r="L34" s="77"/>
      <c r="M34" s="77"/>
      <c r="N34" s="78"/>
      <c r="O34" s="77"/>
      <c r="P34" s="80"/>
      <c r="Q34" s="81"/>
      <c r="R34" s="3"/>
      <c r="S34" s="3"/>
      <c r="T34" s="3"/>
      <c r="U34" s="3"/>
      <c r="V34" s="3"/>
    </row>
    <row r="35" spans="1:22" ht="10.5" customHeight="1">
      <c r="A35" s="82"/>
      <c r="B35" s="83" t="s">
        <v>36</v>
      </c>
      <c r="C35" s="84">
        <v>3648</v>
      </c>
      <c r="D35" s="30">
        <v>5243</v>
      </c>
      <c r="E35" s="30">
        <v>7874</v>
      </c>
      <c r="F35" s="30">
        <v>10246</v>
      </c>
      <c r="G35" s="30">
        <v>12253</v>
      </c>
      <c r="H35" s="85">
        <v>15220</v>
      </c>
      <c r="I35" s="86"/>
      <c r="J35" s="87"/>
      <c r="K35" s="86"/>
      <c r="L35" s="86"/>
      <c r="M35" s="86"/>
      <c r="N35" s="88"/>
      <c r="O35" s="86"/>
      <c r="P35" s="89"/>
      <c r="Q35" s="90"/>
      <c r="R35" s="3"/>
      <c r="S35" s="3"/>
      <c r="T35" s="3"/>
      <c r="U35" s="3"/>
      <c r="V35" s="3"/>
    </row>
    <row r="36" spans="1:22" ht="10.5" customHeight="1">
      <c r="A36" s="82"/>
      <c r="B36" s="91" t="s">
        <v>37</v>
      </c>
      <c r="C36" s="84">
        <v>11252</v>
      </c>
      <c r="D36" s="30">
        <v>16763</v>
      </c>
      <c r="E36" s="30">
        <v>25989</v>
      </c>
      <c r="F36" s="30">
        <v>35837</v>
      </c>
      <c r="G36" s="30">
        <v>43031</v>
      </c>
      <c r="H36" s="85">
        <v>56469</v>
      </c>
      <c r="I36" s="30">
        <f aca="true" t="shared" si="8" ref="I36:N36">+C36/4</f>
        <v>2813</v>
      </c>
      <c r="J36" s="92">
        <f t="shared" si="8"/>
        <v>4190.75</v>
      </c>
      <c r="K36" s="30">
        <f t="shared" si="8"/>
        <v>6497.25</v>
      </c>
      <c r="L36" s="30">
        <f t="shared" si="8"/>
        <v>8959.25</v>
      </c>
      <c r="M36" s="30">
        <f t="shared" si="8"/>
        <v>10757.75</v>
      </c>
      <c r="N36" s="85">
        <f t="shared" si="8"/>
        <v>14117.25</v>
      </c>
      <c r="O36" s="93">
        <f aca="true" t="shared" si="9" ref="O36:T40">+I36/C$9</f>
        <v>0.7011465603190429</v>
      </c>
      <c r="P36" s="93">
        <f t="shared" si="9"/>
        <v>0.7614007994186046</v>
      </c>
      <c r="Q36" s="93">
        <f t="shared" si="9"/>
        <v>0.7936057163796263</v>
      </c>
      <c r="R36" s="93">
        <f t="shared" si="9"/>
        <v>0.8410072280108889</v>
      </c>
      <c r="S36" s="93">
        <f t="shared" si="9"/>
        <v>0.8207637140459296</v>
      </c>
      <c r="T36" s="93">
        <f t="shared" si="9"/>
        <v>0.8299870656711152</v>
      </c>
      <c r="U36" s="3"/>
      <c r="V36" s="3"/>
    </row>
    <row r="37" spans="1:20" ht="10.5" customHeight="1">
      <c r="A37" s="82"/>
      <c r="B37" s="91" t="s">
        <v>38</v>
      </c>
      <c r="C37" s="84">
        <v>1944</v>
      </c>
      <c r="D37" s="30">
        <v>2968</v>
      </c>
      <c r="E37" s="30">
        <v>4407</v>
      </c>
      <c r="F37" s="30">
        <v>5698</v>
      </c>
      <c r="G37" s="30">
        <v>6916</v>
      </c>
      <c r="H37" s="85">
        <v>9582</v>
      </c>
      <c r="I37" s="30">
        <f aca="true" t="shared" si="10" ref="I37:N45">+C37/4</f>
        <v>486</v>
      </c>
      <c r="J37" s="92">
        <f>+D37/4</f>
        <v>742</v>
      </c>
      <c r="K37" s="30">
        <f t="shared" si="10"/>
        <v>1101.75</v>
      </c>
      <c r="L37" s="30">
        <f t="shared" si="10"/>
        <v>1424.5</v>
      </c>
      <c r="M37" s="30">
        <f t="shared" si="10"/>
        <v>1729</v>
      </c>
      <c r="N37" s="85">
        <f t="shared" si="10"/>
        <v>2395.5</v>
      </c>
      <c r="O37" s="93">
        <f t="shared" si="9"/>
        <v>0.12113659022931206</v>
      </c>
      <c r="P37" s="93">
        <f t="shared" si="9"/>
        <v>0.1348110465116279</v>
      </c>
      <c r="Q37" s="93">
        <f t="shared" si="9"/>
        <v>0.13457310370098938</v>
      </c>
      <c r="R37" s="93">
        <f t="shared" si="9"/>
        <v>0.13371820144560218</v>
      </c>
      <c r="S37" s="93">
        <f t="shared" si="9"/>
        <v>0.13191424429694057</v>
      </c>
      <c r="T37" s="93">
        <f t="shared" si="9"/>
        <v>0.14083720383326473</v>
      </c>
    </row>
    <row r="38" spans="1:20" ht="10.5" customHeight="1">
      <c r="A38" s="82"/>
      <c r="B38" s="94" t="s">
        <v>39</v>
      </c>
      <c r="C38" s="84">
        <v>8692</v>
      </c>
      <c r="D38" s="30">
        <v>13632</v>
      </c>
      <c r="E38" s="30">
        <v>25133</v>
      </c>
      <c r="F38" s="30">
        <v>47906</v>
      </c>
      <c r="G38" s="30">
        <v>63962</v>
      </c>
      <c r="H38" s="85">
        <v>81047</v>
      </c>
      <c r="I38" s="30">
        <f t="shared" si="10"/>
        <v>2173</v>
      </c>
      <c r="J38" s="92">
        <f t="shared" si="10"/>
        <v>3408</v>
      </c>
      <c r="K38" s="30">
        <f>+E38/4</f>
        <v>6283.25</v>
      </c>
      <c r="L38" s="30">
        <f t="shared" si="10"/>
        <v>11976.5</v>
      </c>
      <c r="M38" s="30">
        <f t="shared" si="10"/>
        <v>15990.5</v>
      </c>
      <c r="N38" s="85">
        <f t="shared" si="10"/>
        <v>20261.75</v>
      </c>
      <c r="O38" s="93">
        <f t="shared" si="9"/>
        <v>0.5416251246261217</v>
      </c>
      <c r="P38" s="93">
        <f t="shared" si="9"/>
        <v>0.6191860465116279</v>
      </c>
      <c r="Q38" s="93">
        <f t="shared" si="9"/>
        <v>0.7674667155246122</v>
      </c>
      <c r="R38" s="93">
        <f t="shared" si="9"/>
        <v>1.1242373040458087</v>
      </c>
      <c r="S38" s="93">
        <f t="shared" si="9"/>
        <v>1.2199969481956208</v>
      </c>
      <c r="T38" s="93">
        <f t="shared" si="9"/>
        <v>1.1912369921806103</v>
      </c>
    </row>
    <row r="39" spans="1:20" ht="10.5" customHeight="1">
      <c r="A39" s="82"/>
      <c r="B39" s="91" t="s">
        <v>40</v>
      </c>
      <c r="C39" s="84">
        <v>2300</v>
      </c>
      <c r="D39" s="30">
        <v>3329</v>
      </c>
      <c r="E39" s="30">
        <v>4840</v>
      </c>
      <c r="F39" s="30">
        <v>6308</v>
      </c>
      <c r="G39" s="30">
        <v>7244</v>
      </c>
      <c r="H39" s="85">
        <v>9126</v>
      </c>
      <c r="I39" s="30">
        <f t="shared" si="10"/>
        <v>575</v>
      </c>
      <c r="J39" s="92">
        <f t="shared" si="10"/>
        <v>832.25</v>
      </c>
      <c r="K39" s="30">
        <f t="shared" si="10"/>
        <v>1210</v>
      </c>
      <c r="L39" s="30">
        <f>+F39/4</f>
        <v>1577</v>
      </c>
      <c r="M39" s="30">
        <f t="shared" si="10"/>
        <v>1811</v>
      </c>
      <c r="N39" s="85">
        <f t="shared" si="10"/>
        <v>2281.5</v>
      </c>
      <c r="O39" s="93">
        <f t="shared" si="9"/>
        <v>0.14332003988035893</v>
      </c>
      <c r="P39" s="93">
        <f t="shared" si="9"/>
        <v>0.15120821220930233</v>
      </c>
      <c r="Q39" s="93">
        <f t="shared" si="9"/>
        <v>0.147795285208257</v>
      </c>
      <c r="R39" s="93">
        <f t="shared" si="9"/>
        <v>0.1480334178165775</v>
      </c>
      <c r="S39" s="93">
        <f t="shared" si="9"/>
        <v>0.1381704432745861</v>
      </c>
      <c r="T39" s="93">
        <f t="shared" si="9"/>
        <v>0.13413486977482508</v>
      </c>
    </row>
    <row r="40" spans="1:20" ht="10.5" customHeight="1">
      <c r="A40" s="82"/>
      <c r="B40" s="91" t="s">
        <v>41</v>
      </c>
      <c r="C40" s="84">
        <v>6887</v>
      </c>
      <c r="D40" s="30">
        <v>10537</v>
      </c>
      <c r="E40" s="30">
        <v>18320</v>
      </c>
      <c r="F40" s="30">
        <v>28633</v>
      </c>
      <c r="G40" s="30">
        <v>37303</v>
      </c>
      <c r="H40" s="85">
        <v>49970</v>
      </c>
      <c r="I40" s="30">
        <f t="shared" si="10"/>
        <v>1721.75</v>
      </c>
      <c r="J40" s="92">
        <f t="shared" si="10"/>
        <v>2634.25</v>
      </c>
      <c r="K40" s="30">
        <f t="shared" si="10"/>
        <v>4580</v>
      </c>
      <c r="L40" s="30">
        <f t="shared" si="10"/>
        <v>7158.25</v>
      </c>
      <c r="M40" s="30">
        <f>+G40/4</f>
        <v>9325.75</v>
      </c>
      <c r="N40" s="85">
        <f>+H40/4</f>
        <v>12492.5</v>
      </c>
      <c r="O40" s="93">
        <f t="shared" si="9"/>
        <v>0.42915004985044863</v>
      </c>
      <c r="P40" s="93">
        <f t="shared" si="9"/>
        <v>0.4786064680232558</v>
      </c>
      <c r="Q40" s="93">
        <f t="shared" si="9"/>
        <v>0.559423476242824</v>
      </c>
      <c r="R40" s="93">
        <f t="shared" si="9"/>
        <v>0.6719468694264527</v>
      </c>
      <c r="S40" s="93">
        <f t="shared" si="9"/>
        <v>0.7115091172655833</v>
      </c>
      <c r="T40" s="93">
        <f t="shared" si="9"/>
        <v>0.7344641072373449</v>
      </c>
    </row>
    <row r="41" spans="1:20" ht="11.25">
      <c r="A41" s="82"/>
      <c r="B41" s="95" t="s">
        <v>42</v>
      </c>
      <c r="C41" s="84"/>
      <c r="D41" s="30"/>
      <c r="E41" s="30"/>
      <c r="F41" s="30"/>
      <c r="G41" s="96"/>
      <c r="H41" s="97"/>
      <c r="I41" s="30"/>
      <c r="J41" s="92"/>
      <c r="K41" s="30"/>
      <c r="L41" s="30"/>
      <c r="M41" s="30"/>
      <c r="N41" s="85"/>
      <c r="O41" s="93"/>
      <c r="P41" s="93"/>
      <c r="Q41" s="93"/>
      <c r="R41" s="93"/>
      <c r="S41" s="93"/>
      <c r="T41" s="93"/>
    </row>
    <row r="42" spans="1:20" ht="10.5" customHeight="1">
      <c r="A42" s="82"/>
      <c r="B42" s="83" t="s">
        <v>36</v>
      </c>
      <c r="C42" s="84">
        <v>2092</v>
      </c>
      <c r="D42" s="30">
        <v>3357</v>
      </c>
      <c r="E42" s="30">
        <v>5595</v>
      </c>
      <c r="F42" s="30">
        <v>8796</v>
      </c>
      <c r="G42" s="30">
        <v>11561</v>
      </c>
      <c r="H42" s="85">
        <v>14949</v>
      </c>
      <c r="I42" s="86"/>
      <c r="J42" s="87"/>
      <c r="K42" s="86"/>
      <c r="L42" s="86"/>
      <c r="M42" s="86"/>
      <c r="N42" s="88"/>
      <c r="O42" s="98"/>
      <c r="P42" s="99"/>
      <c r="Q42" s="98"/>
      <c r="R42" s="98"/>
      <c r="S42" s="98"/>
      <c r="T42" s="98"/>
    </row>
    <row r="43" spans="1:20" ht="10.5" customHeight="1">
      <c r="A43" s="82"/>
      <c r="B43" s="91" t="s">
        <v>43</v>
      </c>
      <c r="C43" s="84">
        <v>220</v>
      </c>
      <c r="D43" s="30">
        <v>402</v>
      </c>
      <c r="E43" s="30">
        <v>519</v>
      </c>
      <c r="F43" s="30">
        <v>654</v>
      </c>
      <c r="G43" s="30">
        <v>625</v>
      </c>
      <c r="H43" s="85">
        <v>731</v>
      </c>
      <c r="I43" s="30">
        <f aca="true" t="shared" si="11" ref="I43:K45">+C43/4</f>
        <v>55</v>
      </c>
      <c r="J43" s="92">
        <f t="shared" si="11"/>
        <v>100.5</v>
      </c>
      <c r="K43" s="30">
        <f t="shared" si="11"/>
        <v>129.75</v>
      </c>
      <c r="L43" s="30">
        <f t="shared" si="10"/>
        <v>163.5</v>
      </c>
      <c r="M43" s="30">
        <f t="shared" si="10"/>
        <v>156.25</v>
      </c>
      <c r="N43" s="85">
        <f t="shared" si="10"/>
        <v>182.75</v>
      </c>
      <c r="O43" s="93">
        <f aca="true" t="shared" si="12" ref="O43:T45">+I43/C$9</f>
        <v>0.013708873379860419</v>
      </c>
      <c r="P43" s="93">
        <f t="shared" si="12"/>
        <v>0.018259447674418606</v>
      </c>
      <c r="Q43" s="93">
        <f t="shared" si="12"/>
        <v>0.015848296079149872</v>
      </c>
      <c r="R43" s="93">
        <f t="shared" si="12"/>
        <v>0.015347789355111236</v>
      </c>
      <c r="S43" s="93">
        <f t="shared" si="12"/>
        <v>0.011921110856794079</v>
      </c>
      <c r="T43" s="93">
        <f t="shared" si="12"/>
        <v>0.01074431183491093</v>
      </c>
    </row>
    <row r="44" spans="1:20" ht="10.5" customHeight="1">
      <c r="A44" s="82"/>
      <c r="B44" s="91" t="s">
        <v>44</v>
      </c>
      <c r="C44" s="84">
        <v>113</v>
      </c>
      <c r="D44" s="30">
        <v>186</v>
      </c>
      <c r="E44" s="30">
        <v>244</v>
      </c>
      <c r="F44" s="30">
        <v>521</v>
      </c>
      <c r="G44" s="30">
        <v>476</v>
      </c>
      <c r="H44" s="85">
        <v>636</v>
      </c>
      <c r="I44" s="30">
        <f t="shared" si="11"/>
        <v>28.25</v>
      </c>
      <c r="J44" s="92">
        <f t="shared" si="11"/>
        <v>46.5</v>
      </c>
      <c r="K44" s="30">
        <f t="shared" si="11"/>
        <v>61</v>
      </c>
      <c r="L44" s="30">
        <f t="shared" si="10"/>
        <v>130.25</v>
      </c>
      <c r="M44" s="30">
        <f t="shared" si="10"/>
        <v>119</v>
      </c>
      <c r="N44" s="85">
        <f t="shared" si="10"/>
        <v>159</v>
      </c>
      <c r="O44" s="93">
        <f t="shared" si="12"/>
        <v>0.007041375872382852</v>
      </c>
      <c r="P44" s="93">
        <f t="shared" si="12"/>
        <v>0.008448401162790697</v>
      </c>
      <c r="Q44" s="93">
        <f t="shared" si="12"/>
        <v>0.007450836692317088</v>
      </c>
      <c r="R44" s="93">
        <f t="shared" si="12"/>
        <v>0.012226602834882193</v>
      </c>
      <c r="S44" s="93">
        <f t="shared" si="12"/>
        <v>0.009079118028534372</v>
      </c>
      <c r="T44" s="93">
        <f t="shared" si="12"/>
        <v>0.009347992239402669</v>
      </c>
    </row>
    <row r="45" spans="1:20" ht="10.5" customHeight="1">
      <c r="A45" s="100"/>
      <c r="B45" s="101" t="s">
        <v>45</v>
      </c>
      <c r="C45" s="102">
        <v>100</v>
      </c>
      <c r="D45" s="43">
        <v>218</v>
      </c>
      <c r="E45" s="43">
        <v>391</v>
      </c>
      <c r="F45" s="43">
        <v>618</v>
      </c>
      <c r="G45" s="43">
        <v>851</v>
      </c>
      <c r="H45" s="103">
        <v>1195</v>
      </c>
      <c r="I45" s="43">
        <f t="shared" si="11"/>
        <v>25</v>
      </c>
      <c r="J45" s="104">
        <f t="shared" si="11"/>
        <v>54.5</v>
      </c>
      <c r="K45" s="43">
        <f t="shared" si="11"/>
        <v>97.75</v>
      </c>
      <c r="L45" s="43">
        <f t="shared" si="10"/>
        <v>154.5</v>
      </c>
      <c r="M45" s="43">
        <f t="shared" si="10"/>
        <v>212.75</v>
      </c>
      <c r="N45" s="103">
        <f t="shared" si="10"/>
        <v>298.75</v>
      </c>
      <c r="O45" s="105">
        <f t="shared" si="12"/>
        <v>0.006231306081754736</v>
      </c>
      <c r="P45" s="105">
        <f t="shared" si="12"/>
        <v>0.009901889534883721</v>
      </c>
      <c r="Q45" s="105">
        <f t="shared" si="12"/>
        <v>0.011939660437278612</v>
      </c>
      <c r="R45" s="105">
        <f t="shared" si="12"/>
        <v>0.01450295691354548</v>
      </c>
      <c r="S45" s="105">
        <f t="shared" si="12"/>
        <v>0.01623178454261082</v>
      </c>
      <c r="T45" s="105">
        <f t="shared" si="12"/>
        <v>0.01756423070139338</v>
      </c>
    </row>
    <row r="46" spans="1:20" ht="11.25">
      <c r="A46" s="74" t="s">
        <v>3</v>
      </c>
      <c r="B46" s="75" t="s">
        <v>35</v>
      </c>
      <c r="C46" s="76"/>
      <c r="D46" s="77"/>
      <c r="E46" s="77"/>
      <c r="F46" s="77"/>
      <c r="G46" s="106"/>
      <c r="H46" s="107"/>
      <c r="I46" s="77"/>
      <c r="J46" s="79"/>
      <c r="K46" s="77"/>
      <c r="L46" s="77"/>
      <c r="M46" s="77"/>
      <c r="N46" s="78"/>
      <c r="O46" s="77"/>
      <c r="P46" s="80"/>
      <c r="Q46" s="81"/>
      <c r="R46" s="81"/>
      <c r="S46" s="81"/>
      <c r="T46" s="3"/>
    </row>
    <row r="47" spans="1:20" ht="11.25">
      <c r="A47" s="82"/>
      <c r="B47" s="83" t="s">
        <v>36</v>
      </c>
      <c r="C47" s="84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5">
        <v>88761</v>
      </c>
      <c r="I47" s="86"/>
      <c r="J47" s="87"/>
      <c r="K47" s="86"/>
      <c r="L47" s="86"/>
      <c r="M47" s="86"/>
      <c r="N47" s="88"/>
      <c r="O47" s="86"/>
      <c r="P47" s="89"/>
      <c r="Q47" s="90"/>
      <c r="R47" s="90"/>
      <c r="S47" s="90"/>
      <c r="T47" s="3"/>
    </row>
    <row r="48" spans="1:20" ht="10.5" customHeight="1">
      <c r="A48" s="82"/>
      <c r="B48" s="91" t="s">
        <v>37</v>
      </c>
      <c r="C48" s="84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5">
        <v>344478</v>
      </c>
      <c r="I48" s="30">
        <f aca="true" t="shared" si="13" ref="I48:N52">+C48/4</f>
        <v>16884</v>
      </c>
      <c r="J48" s="92">
        <f t="shared" si="13"/>
        <v>24005.25</v>
      </c>
      <c r="K48" s="30">
        <f t="shared" si="13"/>
        <v>41392.75</v>
      </c>
      <c r="L48" s="30">
        <f t="shared" si="13"/>
        <v>59620</v>
      </c>
      <c r="M48" s="30">
        <f t="shared" si="13"/>
        <v>69620</v>
      </c>
      <c r="N48" s="85">
        <f t="shared" si="13"/>
        <v>86119.5</v>
      </c>
      <c r="O48" s="93">
        <f aca="true" t="shared" si="14" ref="O48:T52">+I48/I$9</f>
        <v>0.6103680138818596</v>
      </c>
      <c r="P48" s="93">
        <f t="shared" si="14"/>
        <v>0.6988631401205275</v>
      </c>
      <c r="Q48" s="93">
        <f t="shared" si="14"/>
        <v>0.8628343026285619</v>
      </c>
      <c r="R48" s="93">
        <f t="shared" si="14"/>
        <v>1.035321084985934</v>
      </c>
      <c r="S48" s="93">
        <f t="shared" si="14"/>
        <v>1.0424496518679345</v>
      </c>
      <c r="T48" s="93">
        <f t="shared" si="14"/>
        <v>1.0537589016959108</v>
      </c>
    </row>
    <row r="49" spans="1:20" ht="10.5" customHeight="1">
      <c r="A49" s="82"/>
      <c r="B49" s="91" t="s">
        <v>38</v>
      </c>
      <c r="C49" s="84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5">
        <v>333202</v>
      </c>
      <c r="I49" s="30">
        <f t="shared" si="13"/>
        <v>16936.5</v>
      </c>
      <c r="J49" s="92">
        <f t="shared" si="13"/>
        <v>22815.75</v>
      </c>
      <c r="K49" s="30">
        <f t="shared" si="13"/>
        <v>26474.5</v>
      </c>
      <c r="L49" s="30">
        <f t="shared" si="13"/>
        <v>53110.5</v>
      </c>
      <c r="M49" s="30">
        <f t="shared" si="13"/>
        <v>64476.75</v>
      </c>
      <c r="N49" s="85">
        <f t="shared" si="13"/>
        <v>83300.5</v>
      </c>
      <c r="O49" s="93">
        <f t="shared" si="14"/>
        <v>0.6122659243727858</v>
      </c>
      <c r="P49" s="93">
        <f t="shared" si="14"/>
        <v>0.6642333110134211</v>
      </c>
      <c r="Q49" s="93">
        <f t="shared" si="14"/>
        <v>0.5518625059929544</v>
      </c>
      <c r="R49" s="93">
        <f t="shared" si="14"/>
        <v>0.922281457298649</v>
      </c>
      <c r="S49" s="93">
        <f t="shared" si="14"/>
        <v>0.9654375982630831</v>
      </c>
      <c r="T49" s="93">
        <f t="shared" si="14"/>
        <v>1.019265594792355</v>
      </c>
    </row>
    <row r="50" spans="1:20" ht="10.5" customHeight="1">
      <c r="A50" s="82"/>
      <c r="B50" s="94" t="s">
        <v>39</v>
      </c>
      <c r="C50" s="84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5">
        <v>412850</v>
      </c>
      <c r="I50" s="30">
        <f t="shared" si="13"/>
        <v>25161.25</v>
      </c>
      <c r="J50" s="92">
        <f t="shared" si="13"/>
        <v>34940.25</v>
      </c>
      <c r="K50" s="30">
        <f t="shared" si="13"/>
        <v>52098</v>
      </c>
      <c r="L50" s="30">
        <f t="shared" si="13"/>
        <v>83176.75</v>
      </c>
      <c r="M50" s="30">
        <f t="shared" si="13"/>
        <v>90959</v>
      </c>
      <c r="N50" s="85">
        <f t="shared" si="13"/>
        <v>103212.5</v>
      </c>
      <c r="O50" s="93">
        <f t="shared" si="14"/>
        <v>0.9095961969488829</v>
      </c>
      <c r="P50" s="93">
        <f t="shared" si="14"/>
        <v>1.017213019301872</v>
      </c>
      <c r="Q50" s="93">
        <f t="shared" si="14"/>
        <v>1.0859858670502158</v>
      </c>
      <c r="R50" s="93">
        <f t="shared" si="14"/>
        <v>1.4443918660785608</v>
      </c>
      <c r="S50" s="93">
        <f t="shared" si="14"/>
        <v>1.3619675076738789</v>
      </c>
      <c r="T50" s="93">
        <f t="shared" si="14"/>
        <v>1.2629089885715683</v>
      </c>
    </row>
    <row r="51" spans="1:20" ht="10.5" customHeight="1">
      <c r="A51" s="82"/>
      <c r="B51" s="91" t="s">
        <v>40</v>
      </c>
      <c r="C51" s="84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5">
        <v>28972</v>
      </c>
      <c r="I51" s="30">
        <f t="shared" si="13"/>
        <v>1794.75</v>
      </c>
      <c r="J51" s="92">
        <f t="shared" si="13"/>
        <v>2503.75</v>
      </c>
      <c r="K51" s="30">
        <f t="shared" si="13"/>
        <v>3654.5</v>
      </c>
      <c r="L51" s="30">
        <f t="shared" si="13"/>
        <v>5444.5</v>
      </c>
      <c r="M51" s="30">
        <f t="shared" si="13"/>
        <v>6059.75</v>
      </c>
      <c r="N51" s="85">
        <f t="shared" si="13"/>
        <v>7243</v>
      </c>
      <c r="O51" s="93">
        <f t="shared" si="14"/>
        <v>0.06488142578266214</v>
      </c>
      <c r="P51" s="93">
        <f t="shared" si="14"/>
        <v>0.07289149611342396</v>
      </c>
      <c r="Q51" s="93">
        <f t="shared" si="14"/>
        <v>0.07617826694182143</v>
      </c>
      <c r="R51" s="93">
        <f t="shared" si="14"/>
        <v>0.09454554926544646</v>
      </c>
      <c r="S51" s="93">
        <f t="shared" si="14"/>
        <v>0.09073519502882384</v>
      </c>
      <c r="T51" s="93">
        <f t="shared" si="14"/>
        <v>0.08862540684727015</v>
      </c>
    </row>
    <row r="52" spans="1:20" ht="11.25">
      <c r="A52" s="82"/>
      <c r="B52" s="91" t="s">
        <v>41</v>
      </c>
      <c r="C52" s="84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5">
        <v>171293</v>
      </c>
      <c r="I52" s="30">
        <f t="shared" si="13"/>
        <v>6583.25</v>
      </c>
      <c r="J52" s="92">
        <f t="shared" si="13"/>
        <v>10038</v>
      </c>
      <c r="K52" s="30">
        <f t="shared" si="13"/>
        <v>16157.25</v>
      </c>
      <c r="L52" s="30">
        <f t="shared" si="13"/>
        <v>28380.5</v>
      </c>
      <c r="M52" s="30">
        <f t="shared" si="13"/>
        <v>35072</v>
      </c>
      <c r="N52" s="85">
        <f t="shared" si="13"/>
        <v>42823.25</v>
      </c>
      <c r="O52" s="93">
        <f t="shared" si="14"/>
        <v>0.2379889378931386</v>
      </c>
      <c r="P52" s="93">
        <f t="shared" si="14"/>
        <v>0.2922355818218871</v>
      </c>
      <c r="Q52" s="93">
        <f t="shared" si="14"/>
        <v>0.3367988243386905</v>
      </c>
      <c r="R52" s="93">
        <f t="shared" si="14"/>
        <v>0.4928368006112597</v>
      </c>
      <c r="S52" s="93">
        <f t="shared" si="14"/>
        <v>0.5251478625439844</v>
      </c>
      <c r="T52" s="93">
        <f t="shared" si="14"/>
        <v>0.5239856349264616</v>
      </c>
    </row>
    <row r="53" spans="1:20" ht="11.25">
      <c r="A53" s="82"/>
      <c r="B53" s="95" t="s">
        <v>42</v>
      </c>
      <c r="C53" s="84"/>
      <c r="D53" s="30"/>
      <c r="E53" s="30"/>
      <c r="F53" s="30"/>
      <c r="G53" s="30"/>
      <c r="H53" s="85"/>
      <c r="I53" s="30"/>
      <c r="J53" s="92"/>
      <c r="K53" s="30"/>
      <c r="L53" s="30"/>
      <c r="M53" s="30"/>
      <c r="N53" s="85"/>
      <c r="O53" s="93"/>
      <c r="P53" s="93"/>
      <c r="Q53" s="93"/>
      <c r="R53" s="93"/>
      <c r="S53" s="93"/>
      <c r="T53" s="93"/>
    </row>
    <row r="54" spans="1:20" ht="10.5" customHeight="1">
      <c r="A54" s="82"/>
      <c r="B54" s="83" t="s">
        <v>36</v>
      </c>
      <c r="C54" s="84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5">
        <v>79490</v>
      </c>
      <c r="I54" s="86"/>
      <c r="J54" s="87"/>
      <c r="K54" s="86"/>
      <c r="L54" s="86"/>
      <c r="M54" s="86"/>
      <c r="N54" s="88"/>
      <c r="O54" s="98"/>
      <c r="P54" s="99"/>
      <c r="Q54" s="98"/>
      <c r="R54" s="98"/>
      <c r="S54" s="98"/>
      <c r="T54" s="98"/>
    </row>
    <row r="55" spans="1:20" ht="10.5" customHeight="1">
      <c r="A55" s="82"/>
      <c r="B55" s="91" t="s">
        <v>43</v>
      </c>
      <c r="C55" s="84">
        <v>2503</v>
      </c>
      <c r="D55" s="30">
        <v>3466</v>
      </c>
      <c r="E55" s="30">
        <v>5010</v>
      </c>
      <c r="F55" s="30">
        <v>6629</v>
      </c>
      <c r="G55" s="30">
        <v>5989</v>
      </c>
      <c r="H55" s="85">
        <v>6923</v>
      </c>
      <c r="I55" s="30">
        <f aca="true" t="shared" si="15" ref="I55:N57">+C55/4</f>
        <v>625.75</v>
      </c>
      <c r="J55" s="92">
        <f t="shared" si="15"/>
        <v>866.5</v>
      </c>
      <c r="K55" s="30">
        <f t="shared" si="15"/>
        <v>1252.5</v>
      </c>
      <c r="L55" s="30">
        <f t="shared" si="15"/>
        <v>1657.25</v>
      </c>
      <c r="M55" s="30">
        <f t="shared" si="15"/>
        <v>1497.25</v>
      </c>
      <c r="N55" s="85">
        <f t="shared" si="15"/>
        <v>1730.75</v>
      </c>
      <c r="O55" s="93">
        <f aca="true" t="shared" si="16" ref="O55:T57">+I55/I$9</f>
        <v>0.022621285518039186</v>
      </c>
      <c r="P55" s="93">
        <f t="shared" si="16"/>
        <v>0.02522635302337768</v>
      </c>
      <c r="Q55" s="93">
        <f t="shared" si="16"/>
        <v>0.02610843599524733</v>
      </c>
      <c r="R55" s="93">
        <f t="shared" si="16"/>
        <v>0.02877869621088459</v>
      </c>
      <c r="S55" s="93">
        <f t="shared" si="16"/>
        <v>0.02241895635247436</v>
      </c>
      <c r="T55" s="93">
        <f t="shared" si="16"/>
        <v>0.021177471061840786</v>
      </c>
    </row>
    <row r="56" spans="1:20" ht="10.5" customHeight="1">
      <c r="A56" s="82"/>
      <c r="B56" s="91" t="s">
        <v>44</v>
      </c>
      <c r="C56" s="84">
        <v>2504</v>
      </c>
      <c r="D56" s="30">
        <v>2975</v>
      </c>
      <c r="E56" s="30">
        <v>4167</v>
      </c>
      <c r="F56" s="30">
        <v>7430</v>
      </c>
      <c r="G56" s="30">
        <v>7765</v>
      </c>
      <c r="H56" s="85">
        <v>9757</v>
      </c>
      <c r="I56" s="30">
        <f t="shared" si="15"/>
        <v>626</v>
      </c>
      <c r="J56" s="92">
        <f t="shared" si="15"/>
        <v>743.75</v>
      </c>
      <c r="K56" s="30">
        <f t="shared" si="15"/>
        <v>1041.75</v>
      </c>
      <c r="L56" s="30">
        <f t="shared" si="15"/>
        <v>1857.5</v>
      </c>
      <c r="M56" s="30">
        <f t="shared" si="15"/>
        <v>1941.25</v>
      </c>
      <c r="N56" s="85">
        <f t="shared" si="15"/>
        <v>2439.25</v>
      </c>
      <c r="O56" s="93">
        <f t="shared" si="16"/>
        <v>0.022630323187043597</v>
      </c>
      <c r="P56" s="93">
        <f t="shared" si="16"/>
        <v>0.021652740982270227</v>
      </c>
      <c r="Q56" s="93">
        <f t="shared" si="16"/>
        <v>0.02171533987868176</v>
      </c>
      <c r="R56" s="93">
        <f t="shared" si="16"/>
        <v>0.0322561039141458</v>
      </c>
      <c r="S56" s="93">
        <f t="shared" si="16"/>
        <v>0.029067155798457738</v>
      </c>
      <c r="T56" s="93">
        <f t="shared" si="16"/>
        <v>0.02984668281819739</v>
      </c>
    </row>
    <row r="57" spans="1:20" ht="10.5" customHeight="1" thickBot="1">
      <c r="A57" s="108"/>
      <c r="B57" s="109" t="s">
        <v>45</v>
      </c>
      <c r="C57" s="110">
        <v>1067</v>
      </c>
      <c r="D57" s="111">
        <v>1836</v>
      </c>
      <c r="E57" s="111">
        <v>3198</v>
      </c>
      <c r="F57" s="111">
        <v>5802</v>
      </c>
      <c r="G57" s="111">
        <v>5999</v>
      </c>
      <c r="H57" s="112">
        <v>7522</v>
      </c>
      <c r="I57" s="111">
        <f t="shared" si="15"/>
        <v>266.75</v>
      </c>
      <c r="J57" s="113">
        <f t="shared" si="15"/>
        <v>459</v>
      </c>
      <c r="K57" s="111">
        <f t="shared" si="15"/>
        <v>799.5</v>
      </c>
      <c r="L57" s="111">
        <f t="shared" si="15"/>
        <v>1450.5</v>
      </c>
      <c r="M57" s="111">
        <f t="shared" si="15"/>
        <v>1499.75</v>
      </c>
      <c r="N57" s="112">
        <f t="shared" si="15"/>
        <v>1880.5</v>
      </c>
      <c r="O57" s="114">
        <f t="shared" si="16"/>
        <v>0.009643192827705878</v>
      </c>
      <c r="P57" s="114">
        <f t="shared" si="16"/>
        <v>0.013362834434772482</v>
      </c>
      <c r="Q57" s="114">
        <f t="shared" si="16"/>
        <v>0.016665624413732726</v>
      </c>
      <c r="R57" s="114">
        <f t="shared" si="16"/>
        <v>0.025188413850588686</v>
      </c>
      <c r="S57" s="114">
        <f t="shared" si="16"/>
        <v>0.022456389907913453</v>
      </c>
      <c r="T57" s="114">
        <f t="shared" si="16"/>
        <v>0.023009813278516016</v>
      </c>
    </row>
    <row r="58" spans="1:20" ht="10.5" customHeight="1" thickBot="1" thickTop="1">
      <c r="A58" s="115"/>
      <c r="B58" s="116"/>
      <c r="C58" s="30"/>
      <c r="D58" s="30"/>
      <c r="E58" s="30"/>
      <c r="F58" s="30"/>
      <c r="G58" s="30"/>
      <c r="H58" s="30"/>
      <c r="I58" s="30"/>
      <c r="J58" s="92"/>
      <c r="K58" s="30"/>
      <c r="L58" s="30"/>
      <c r="M58" s="30"/>
      <c r="N58" s="30"/>
      <c r="O58" s="93"/>
      <c r="P58" s="93"/>
      <c r="Q58" s="93"/>
      <c r="R58" s="93"/>
      <c r="S58" s="93"/>
      <c r="T58" s="93"/>
    </row>
    <row r="59" spans="1:20" ht="13.5" customHeight="1" thickTop="1">
      <c r="A59" s="117" t="s">
        <v>46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8"/>
      <c r="T59" s="118"/>
    </row>
    <row r="60" spans="1:20" ht="11.25">
      <c r="A60" s="65" t="s">
        <v>35</v>
      </c>
      <c r="B60" s="24"/>
      <c r="C60" s="30"/>
      <c r="D60" s="30"/>
      <c r="E60" s="77"/>
      <c r="F60" s="77"/>
      <c r="G60" s="77"/>
      <c r="H60" s="78"/>
      <c r="I60" s="30"/>
      <c r="J60" s="92"/>
      <c r="K60" s="77"/>
      <c r="L60" s="77"/>
      <c r="M60" s="77"/>
      <c r="N60" s="78"/>
      <c r="O60" s="30"/>
      <c r="P60" s="119"/>
      <c r="Q60" s="81"/>
      <c r="R60" s="81"/>
      <c r="S60" s="120"/>
      <c r="T60" s="3"/>
    </row>
    <row r="61" spans="1:20" ht="10.5" customHeight="1">
      <c r="A61" s="91" t="s">
        <v>36</v>
      </c>
      <c r="B61" s="121"/>
      <c r="C61" s="30">
        <f aca="true" t="shared" si="17" ref="C61:S66">+C35*100/C47</f>
        <v>14.938574938574938</v>
      </c>
      <c r="D61" s="30">
        <f t="shared" si="17"/>
        <v>15.96577240476263</v>
      </c>
      <c r="E61" s="30">
        <f t="shared" si="17"/>
        <v>17.07396404796496</v>
      </c>
      <c r="F61" s="30">
        <f t="shared" si="17"/>
        <v>15.713518901924699</v>
      </c>
      <c r="G61" s="30">
        <f t="shared" si="17"/>
        <v>16.547821624395645</v>
      </c>
      <c r="H61" s="85">
        <f aca="true" t="shared" si="18" ref="H61:H66">+H35*100/H47</f>
        <v>17.14717049154471</v>
      </c>
      <c r="I61" s="86"/>
      <c r="J61" s="87"/>
      <c r="K61" s="86"/>
      <c r="L61" s="86"/>
      <c r="M61" s="86"/>
      <c r="N61" s="88"/>
      <c r="O61" s="86"/>
      <c r="P61" s="89"/>
      <c r="Q61" s="90"/>
      <c r="R61" s="3"/>
      <c r="S61" s="3"/>
      <c r="T61" s="3"/>
    </row>
    <row r="62" spans="1:20" ht="10.5" customHeight="1">
      <c r="A62" s="122" t="s">
        <v>37</v>
      </c>
      <c r="B62" s="121"/>
      <c r="C62" s="30">
        <f t="shared" si="17"/>
        <v>16.66074389954987</v>
      </c>
      <c r="D62" s="30">
        <f t="shared" si="17"/>
        <v>17.457639474698244</v>
      </c>
      <c r="E62" s="30">
        <f t="shared" si="17"/>
        <v>15.69658937857475</v>
      </c>
      <c r="F62" s="30">
        <f t="shared" si="17"/>
        <v>15.027255954377726</v>
      </c>
      <c r="G62" s="30">
        <f t="shared" si="17"/>
        <v>15.452097098534903</v>
      </c>
      <c r="H62" s="85">
        <f t="shared" si="18"/>
        <v>16.392628847125216</v>
      </c>
      <c r="I62" s="30">
        <f>+I36*100/I48</f>
        <v>16.66074389954987</v>
      </c>
      <c r="J62" s="92">
        <f t="shared" si="17"/>
        <v>17.457639474698244</v>
      </c>
      <c r="K62" s="30">
        <f t="shared" si="17"/>
        <v>15.69658937857475</v>
      </c>
      <c r="L62" s="30">
        <f t="shared" si="17"/>
        <v>15.027255954377726</v>
      </c>
      <c r="M62" s="30">
        <f t="shared" si="17"/>
        <v>15.452097098534903</v>
      </c>
      <c r="N62" s="85">
        <f>+N36*100/N48</f>
        <v>16.392628847125216</v>
      </c>
      <c r="O62" s="26">
        <f t="shared" si="17"/>
        <v>114.87275616883063</v>
      </c>
      <c r="P62" s="26">
        <f t="shared" si="17"/>
        <v>108.94848443248728</v>
      </c>
      <c r="Q62" s="26">
        <f t="shared" si="17"/>
        <v>91.97660709153129</v>
      </c>
      <c r="R62" s="26">
        <f t="shared" si="17"/>
        <v>81.23153678670757</v>
      </c>
      <c r="S62" s="26">
        <f t="shared" si="17"/>
        <v>78.73413479252716</v>
      </c>
      <c r="T62" s="26">
        <f>+T36*100/T48</f>
        <v>78.7644179646161</v>
      </c>
    </row>
    <row r="63" spans="1:20" ht="10.5" customHeight="1">
      <c r="A63" s="122" t="s">
        <v>38</v>
      </c>
      <c r="B63" s="121"/>
      <c r="C63" s="30">
        <f t="shared" si="17"/>
        <v>2.8695421131874945</v>
      </c>
      <c r="D63" s="30">
        <f t="shared" si="17"/>
        <v>3.2521394212331396</v>
      </c>
      <c r="E63" s="30">
        <f t="shared" si="17"/>
        <v>4.161551681807022</v>
      </c>
      <c r="F63" s="30">
        <f t="shared" si="17"/>
        <v>2.682143832198906</v>
      </c>
      <c r="G63" s="30">
        <f t="shared" si="17"/>
        <v>2.6815867735268917</v>
      </c>
      <c r="H63" s="85">
        <f t="shared" si="18"/>
        <v>2.875733038817294</v>
      </c>
      <c r="I63" s="30">
        <f>+I37*100/I49</f>
        <v>2.8695421131874945</v>
      </c>
      <c r="J63" s="92">
        <f t="shared" si="17"/>
        <v>3.2521394212331396</v>
      </c>
      <c r="K63" s="30">
        <f t="shared" si="17"/>
        <v>4.161551681807022</v>
      </c>
      <c r="L63" s="30">
        <f t="shared" si="17"/>
        <v>2.682143832198906</v>
      </c>
      <c r="M63" s="30">
        <f t="shared" si="17"/>
        <v>2.6815867735268917</v>
      </c>
      <c r="N63" s="85">
        <f>+N37*100/N49</f>
        <v>2.875733038817294</v>
      </c>
      <c r="O63" s="26">
        <f t="shared" si="17"/>
        <v>19.78496359296921</v>
      </c>
      <c r="P63" s="26">
        <f t="shared" si="17"/>
        <v>20.295737096645546</v>
      </c>
      <c r="Q63" s="26">
        <f t="shared" si="17"/>
        <v>24.385259415088342</v>
      </c>
      <c r="R63" s="26">
        <f t="shared" si="17"/>
        <v>14.49863275330951</v>
      </c>
      <c r="S63" s="26">
        <f t="shared" si="17"/>
        <v>13.663673813229073</v>
      </c>
      <c r="T63" s="26">
        <f>+T37*100/T49</f>
        <v>13.817517686541368</v>
      </c>
    </row>
    <row r="64" spans="1:20" ht="10.5" customHeight="1">
      <c r="A64" s="123" t="s">
        <v>39</v>
      </c>
      <c r="B64" s="121"/>
      <c r="C64" s="30">
        <f t="shared" si="17"/>
        <v>8.636295891499826</v>
      </c>
      <c r="D64" s="30">
        <f t="shared" si="17"/>
        <v>9.753793976860498</v>
      </c>
      <c r="E64" s="30">
        <f t="shared" si="17"/>
        <v>12.060443779031825</v>
      </c>
      <c r="F64" s="30">
        <f t="shared" si="17"/>
        <v>14.398855449389403</v>
      </c>
      <c r="G64" s="30">
        <f t="shared" si="17"/>
        <v>17.57989863564903</v>
      </c>
      <c r="H64" s="85">
        <f t="shared" si="18"/>
        <v>19.63110088409834</v>
      </c>
      <c r="I64" s="30">
        <f t="shared" si="17"/>
        <v>8.636295891499826</v>
      </c>
      <c r="J64" s="92">
        <f t="shared" si="17"/>
        <v>9.753793976860498</v>
      </c>
      <c r="K64" s="30">
        <f t="shared" si="17"/>
        <v>12.060443779031825</v>
      </c>
      <c r="L64" s="30">
        <f t="shared" si="17"/>
        <v>14.398855449389403</v>
      </c>
      <c r="M64" s="30">
        <f t="shared" si="17"/>
        <v>17.57989863564903</v>
      </c>
      <c r="N64" s="85">
        <f>+N38*100/N50</f>
        <v>19.63110088409834</v>
      </c>
      <c r="O64" s="26">
        <f t="shared" si="17"/>
        <v>59.54566723595918</v>
      </c>
      <c r="P64" s="26">
        <f t="shared" si="17"/>
        <v>60.87083381380472</v>
      </c>
      <c r="Q64" s="26">
        <f t="shared" si="17"/>
        <v>70.67004634316523</v>
      </c>
      <c r="R64" s="26">
        <f t="shared" si="17"/>
        <v>77.83464656984306</v>
      </c>
      <c r="S64" s="26">
        <f t="shared" si="17"/>
        <v>89.57606854213935</v>
      </c>
      <c r="T64" s="26">
        <f>+T38*100/T50</f>
        <v>94.32484865975785</v>
      </c>
    </row>
    <row r="65" spans="1:20" ht="10.5" customHeight="1">
      <c r="A65" s="122" t="s">
        <v>40</v>
      </c>
      <c r="B65" s="121"/>
      <c r="C65" s="30">
        <f t="shared" si="17"/>
        <v>32.0378882852765</v>
      </c>
      <c r="D65" s="30">
        <f t="shared" si="17"/>
        <v>33.24013979031453</v>
      </c>
      <c r="E65" s="30">
        <f t="shared" si="17"/>
        <v>33.109864550554114</v>
      </c>
      <c r="F65" s="30">
        <f t="shared" si="17"/>
        <v>28.965010561116724</v>
      </c>
      <c r="G65" s="30">
        <f t="shared" si="17"/>
        <v>29.885721358141836</v>
      </c>
      <c r="H65" s="85">
        <f t="shared" si="18"/>
        <v>31.499378710479082</v>
      </c>
      <c r="I65" s="30">
        <f t="shared" si="17"/>
        <v>32.0378882852765</v>
      </c>
      <c r="J65" s="92">
        <f t="shared" si="17"/>
        <v>33.24013979031453</v>
      </c>
      <c r="K65" s="30">
        <f t="shared" si="17"/>
        <v>33.109864550554114</v>
      </c>
      <c r="L65" s="30">
        <f t="shared" si="17"/>
        <v>28.965010561116724</v>
      </c>
      <c r="M65" s="30">
        <f t="shared" si="17"/>
        <v>29.885721358141836</v>
      </c>
      <c r="N65" s="85">
        <f>+N39*100/N51</f>
        <v>31.499378710479082</v>
      </c>
      <c r="O65" s="26">
        <f t="shared" si="17"/>
        <v>220.8953304454932</v>
      </c>
      <c r="P65" s="26">
        <f t="shared" si="17"/>
        <v>207.44287094068204</v>
      </c>
      <c r="Q65" s="26">
        <f t="shared" si="17"/>
        <v>194.0124016225397</v>
      </c>
      <c r="R65" s="26">
        <f t="shared" si="17"/>
        <v>156.57365044329933</v>
      </c>
      <c r="S65" s="26">
        <f t="shared" si="17"/>
        <v>152.27877476947452</v>
      </c>
      <c r="T65" s="26">
        <f>+T39*100/T51</f>
        <v>151.35035713402394</v>
      </c>
    </row>
    <row r="66" spans="1:20" ht="10.5" customHeight="1">
      <c r="A66" s="122" t="s">
        <v>41</v>
      </c>
      <c r="B66" s="121"/>
      <c r="C66" s="30">
        <f t="shared" si="17"/>
        <v>26.15349561386853</v>
      </c>
      <c r="D66" s="30">
        <f t="shared" si="17"/>
        <v>26.242777445706317</v>
      </c>
      <c r="E66" s="30">
        <f t="shared" si="17"/>
        <v>28.346407959275247</v>
      </c>
      <c r="F66" s="30">
        <f t="shared" si="17"/>
        <v>25.222423847359984</v>
      </c>
      <c r="G66" s="30">
        <f t="shared" si="17"/>
        <v>26.590299954379564</v>
      </c>
      <c r="H66" s="85">
        <f t="shared" si="18"/>
        <v>29.172237044129066</v>
      </c>
      <c r="I66" s="30">
        <f t="shared" si="17"/>
        <v>26.15349561386853</v>
      </c>
      <c r="J66" s="92">
        <f t="shared" si="17"/>
        <v>26.242777445706317</v>
      </c>
      <c r="K66" s="30">
        <f t="shared" si="17"/>
        <v>28.346407959275247</v>
      </c>
      <c r="L66" s="30">
        <f t="shared" si="17"/>
        <v>25.222423847359984</v>
      </c>
      <c r="M66" s="30">
        <f t="shared" si="17"/>
        <v>26.590299954379564</v>
      </c>
      <c r="N66" s="85">
        <f>+N40*100/N52</f>
        <v>29.172237044129066</v>
      </c>
      <c r="O66" s="26">
        <f t="shared" si="17"/>
        <v>180.32352833270969</v>
      </c>
      <c r="P66" s="26">
        <f t="shared" si="17"/>
        <v>163.77419376500112</v>
      </c>
      <c r="Q66" s="26">
        <f t="shared" si="17"/>
        <v>166.10018676319916</v>
      </c>
      <c r="R66" s="26">
        <f t="shared" si="17"/>
        <v>136.34267339473124</v>
      </c>
      <c r="S66" s="26">
        <f t="shared" si="17"/>
        <v>135.48738707967036</v>
      </c>
      <c r="T66" s="26">
        <f>+T40*100/T52</f>
        <v>140.16874858419024</v>
      </c>
    </row>
    <row r="67" spans="1:20" ht="11.25">
      <c r="A67" s="95" t="s">
        <v>42</v>
      </c>
      <c r="B67" s="121"/>
      <c r="C67" s="30"/>
      <c r="D67" s="30"/>
      <c r="E67" s="30"/>
      <c r="F67" s="30"/>
      <c r="G67" s="30"/>
      <c r="H67" s="85"/>
      <c r="I67" s="30"/>
      <c r="J67" s="92"/>
      <c r="K67" s="30"/>
      <c r="L67" s="30"/>
      <c r="M67" s="30"/>
      <c r="N67" s="85"/>
      <c r="O67" s="26"/>
      <c r="P67" s="26"/>
      <c r="Q67" s="26"/>
      <c r="R67" s="26"/>
      <c r="S67" s="26"/>
      <c r="T67" s="26"/>
    </row>
    <row r="68" spans="1:20" ht="10.5" customHeight="1">
      <c r="A68" s="91" t="s">
        <v>36</v>
      </c>
      <c r="B68" s="121"/>
      <c r="C68" s="30">
        <f aca="true" t="shared" si="19" ref="C68:H68">+C42*100/C54</f>
        <v>18.73209169054441</v>
      </c>
      <c r="D68" s="30">
        <f t="shared" si="19"/>
        <v>19.585764294049007</v>
      </c>
      <c r="E68" s="30">
        <f t="shared" si="19"/>
        <v>20.517804099893652</v>
      </c>
      <c r="F68" s="30">
        <f t="shared" si="19"/>
        <v>18.033459078235197</v>
      </c>
      <c r="G68" s="30">
        <f t="shared" si="19"/>
        <v>18.441243559681613</v>
      </c>
      <c r="H68" s="85">
        <f t="shared" si="19"/>
        <v>18.806139136998365</v>
      </c>
      <c r="I68" s="86"/>
      <c r="J68" s="87"/>
      <c r="K68" s="86"/>
      <c r="L68" s="86"/>
      <c r="M68" s="86"/>
      <c r="N68" s="88"/>
      <c r="O68" s="124"/>
      <c r="P68" s="125"/>
      <c r="Q68" s="124"/>
      <c r="R68" s="124"/>
      <c r="S68" s="124"/>
      <c r="T68" s="124"/>
    </row>
    <row r="69" spans="1:20" ht="10.5" customHeight="1">
      <c r="A69" s="122" t="s">
        <v>43</v>
      </c>
      <c r="B69" s="121"/>
      <c r="C69" s="30">
        <f aca="true" t="shared" si="20" ref="C69:S71">+C43*100/C55</f>
        <v>8.789452656811825</v>
      </c>
      <c r="D69" s="30">
        <f t="shared" si="20"/>
        <v>11.598384304673976</v>
      </c>
      <c r="E69" s="30">
        <f t="shared" si="20"/>
        <v>10.359281437125748</v>
      </c>
      <c r="F69" s="30">
        <f t="shared" si="20"/>
        <v>9.86574143913109</v>
      </c>
      <c r="G69" s="30">
        <f aca="true" t="shared" si="21" ref="G69:H71">+G43*100/G55</f>
        <v>10.435798964768743</v>
      </c>
      <c r="H69" s="85">
        <f t="shared" si="21"/>
        <v>10.559006211180124</v>
      </c>
      <c r="I69" s="30">
        <f t="shared" si="20"/>
        <v>8.789452656811825</v>
      </c>
      <c r="J69" s="92">
        <f t="shared" si="20"/>
        <v>11.598384304673976</v>
      </c>
      <c r="K69" s="30">
        <f t="shared" si="20"/>
        <v>10.359281437125748</v>
      </c>
      <c r="L69" s="30">
        <f t="shared" si="20"/>
        <v>9.86574143913109</v>
      </c>
      <c r="M69" s="30">
        <f t="shared" si="20"/>
        <v>10.435798964768743</v>
      </c>
      <c r="N69" s="85">
        <f>+N43*100/N55</f>
        <v>10.559006211180124</v>
      </c>
      <c r="O69" s="26">
        <f t="shared" si="20"/>
        <v>60.601654883531594</v>
      </c>
      <c r="P69" s="26">
        <f t="shared" si="20"/>
        <v>72.38243141011017</v>
      </c>
      <c r="Q69" s="26">
        <f t="shared" si="20"/>
        <v>60.70182098243966</v>
      </c>
      <c r="R69" s="26">
        <f t="shared" si="20"/>
        <v>53.330384540862006</v>
      </c>
      <c r="S69" s="26">
        <f t="shared" si="20"/>
        <v>53.17424535454951</v>
      </c>
      <c r="T69" s="26">
        <f>+T43*100/T55</f>
        <v>50.734631172609014</v>
      </c>
    </row>
    <row r="70" spans="1:20" ht="10.5" customHeight="1">
      <c r="A70" s="122" t="s">
        <v>44</v>
      </c>
      <c r="B70" s="121"/>
      <c r="C70" s="30">
        <f t="shared" si="20"/>
        <v>4.512779552715655</v>
      </c>
      <c r="D70" s="30">
        <f t="shared" si="20"/>
        <v>6.2521008403361344</v>
      </c>
      <c r="E70" s="30">
        <f t="shared" si="20"/>
        <v>5.855531557475402</v>
      </c>
      <c r="F70" s="30">
        <f t="shared" si="20"/>
        <v>7.012113055181696</v>
      </c>
      <c r="G70" s="30">
        <f t="shared" si="21"/>
        <v>6.130070830650354</v>
      </c>
      <c r="H70" s="85">
        <f t="shared" si="21"/>
        <v>6.518397048273035</v>
      </c>
      <c r="I70" s="30">
        <f t="shared" si="20"/>
        <v>4.512779552715655</v>
      </c>
      <c r="J70" s="92">
        <f t="shared" si="20"/>
        <v>6.2521008403361344</v>
      </c>
      <c r="K70" s="30">
        <f t="shared" si="20"/>
        <v>5.855531557475402</v>
      </c>
      <c r="L70" s="30">
        <f t="shared" si="20"/>
        <v>7.012113055181696</v>
      </c>
      <c r="M70" s="30">
        <f t="shared" si="20"/>
        <v>6.130070830650354</v>
      </c>
      <c r="N70" s="85">
        <f>+N44*100/N56</f>
        <v>6.518397048273035</v>
      </c>
      <c r="O70" s="26">
        <f t="shared" si="20"/>
        <v>31.114782648858537</v>
      </c>
      <c r="P70" s="26">
        <f t="shared" si="20"/>
        <v>39.01769835841313</v>
      </c>
      <c r="Q70" s="26">
        <f t="shared" si="20"/>
        <v>34.31139799765084</v>
      </c>
      <c r="R70" s="26">
        <f t="shared" si="20"/>
        <v>37.904772589476494</v>
      </c>
      <c r="S70" s="26">
        <f t="shared" si="20"/>
        <v>31.234972184709235</v>
      </c>
      <c r="T70" s="26">
        <f>+T44*100/T56</f>
        <v>31.32003746058922</v>
      </c>
    </row>
    <row r="71" spans="1:20" ht="10.5" customHeight="1">
      <c r="A71" s="126" t="s">
        <v>45</v>
      </c>
      <c r="B71" s="127"/>
      <c r="C71" s="43">
        <f t="shared" si="20"/>
        <v>9.372071227741332</v>
      </c>
      <c r="D71" s="43">
        <f t="shared" si="20"/>
        <v>11.87363834422658</v>
      </c>
      <c r="E71" s="43">
        <f t="shared" si="20"/>
        <v>12.226391494684178</v>
      </c>
      <c r="F71" s="43">
        <f t="shared" si="20"/>
        <v>10.651499482936918</v>
      </c>
      <c r="G71" s="43">
        <f t="shared" si="21"/>
        <v>14.185697616269378</v>
      </c>
      <c r="H71" s="103">
        <f t="shared" si="21"/>
        <v>15.886732252060622</v>
      </c>
      <c r="I71" s="43">
        <f t="shared" si="20"/>
        <v>9.372071227741332</v>
      </c>
      <c r="J71" s="104">
        <f t="shared" si="20"/>
        <v>11.87363834422658</v>
      </c>
      <c r="K71" s="43">
        <f t="shared" si="20"/>
        <v>12.226391494684178</v>
      </c>
      <c r="L71" s="43">
        <f t="shared" si="20"/>
        <v>10.651499482936918</v>
      </c>
      <c r="M71" s="43">
        <f t="shared" si="20"/>
        <v>14.185697616269378</v>
      </c>
      <c r="N71" s="103">
        <f>+N45*100/N57</f>
        <v>15.886732252060622</v>
      </c>
      <c r="O71" s="39">
        <f t="shared" si="20"/>
        <v>64.61870246804105</v>
      </c>
      <c r="P71" s="39">
        <f t="shared" si="20"/>
        <v>74.10021865658408</v>
      </c>
      <c r="Q71" s="39">
        <f t="shared" si="20"/>
        <v>71.64244279644363</v>
      </c>
      <c r="R71" s="39">
        <f t="shared" si="20"/>
        <v>57.577888784793515</v>
      </c>
      <c r="S71" s="39">
        <f t="shared" si="20"/>
        <v>72.28136227226295</v>
      </c>
      <c r="T71" s="39">
        <f>+T45*100/T57</f>
        <v>76.33365159808963</v>
      </c>
    </row>
    <row r="72" spans="1:20" ht="12.75" customHeight="1">
      <c r="A72" s="128" t="s">
        <v>47</v>
      </c>
      <c r="B72" s="116"/>
      <c r="C72" s="30"/>
      <c r="D72" s="30"/>
      <c r="E72" s="30"/>
      <c r="F72" s="30"/>
      <c r="G72" s="30"/>
      <c r="H72" s="30"/>
      <c r="I72" s="30"/>
      <c r="J72" s="92"/>
      <c r="K72" s="30"/>
      <c r="L72" s="30"/>
      <c r="M72" s="30"/>
      <c r="N72" s="30"/>
      <c r="O72" s="93"/>
      <c r="P72" s="93"/>
      <c r="Q72" s="93"/>
      <c r="R72" s="3"/>
      <c r="S72" s="3"/>
      <c r="T72" s="3"/>
    </row>
    <row r="73" spans="1:20" ht="10.5" customHeight="1">
      <c r="A73" s="61" t="s">
        <v>48</v>
      </c>
      <c r="B73" s="116"/>
      <c r="C73" s="30"/>
      <c r="D73" s="30"/>
      <c r="E73" s="30"/>
      <c r="F73" s="30"/>
      <c r="G73" s="30"/>
      <c r="H73" s="30"/>
      <c r="I73" s="30"/>
      <c r="J73" s="92"/>
      <c r="K73" s="30"/>
      <c r="L73" s="30"/>
      <c r="M73" s="30"/>
      <c r="N73" s="30"/>
      <c r="O73" s="93"/>
      <c r="P73" s="93"/>
      <c r="Q73" s="93"/>
      <c r="R73" s="3"/>
      <c r="S73" s="3"/>
      <c r="T73" s="3"/>
    </row>
    <row r="74" spans="1:20" ht="10.5" customHeight="1">
      <c r="A74" s="61" t="s">
        <v>49</v>
      </c>
      <c r="B74" s="116"/>
      <c r="C74" s="30"/>
      <c r="D74" s="30"/>
      <c r="E74" s="30"/>
      <c r="F74" s="30"/>
      <c r="G74" s="30"/>
      <c r="H74" s="30"/>
      <c r="I74" s="30"/>
      <c r="J74" s="92"/>
      <c r="K74" s="30"/>
      <c r="L74" s="30"/>
      <c r="M74" s="30"/>
      <c r="N74" s="30"/>
      <c r="O74" s="93"/>
      <c r="P74" s="93"/>
      <c r="Q74" s="93"/>
      <c r="R74" s="3"/>
      <c r="S74" s="3"/>
      <c r="T74" s="3"/>
    </row>
    <row r="75" spans="1:20" ht="10.5" customHeight="1">
      <c r="A75" s="61"/>
      <c r="B75" s="116"/>
      <c r="C75" s="30"/>
      <c r="D75" s="30"/>
      <c r="E75" s="30"/>
      <c r="F75" s="30"/>
      <c r="G75" s="30"/>
      <c r="H75" s="30"/>
      <c r="I75" s="30"/>
      <c r="J75" s="92"/>
      <c r="K75" s="30"/>
      <c r="L75" s="30"/>
      <c r="M75" s="30"/>
      <c r="N75" s="30"/>
      <c r="O75" s="93"/>
      <c r="P75" s="93"/>
      <c r="Q75" s="93"/>
      <c r="R75" s="3"/>
      <c r="S75" s="3"/>
      <c r="T75" s="3"/>
    </row>
    <row r="76" spans="1:20" ht="10.5" customHeight="1">
      <c r="A76" s="61"/>
      <c r="B76" s="116"/>
      <c r="C76" s="30"/>
      <c r="D76" s="30"/>
      <c r="E76" s="30"/>
      <c r="F76" s="30"/>
      <c r="G76" s="30"/>
      <c r="H76" s="30"/>
      <c r="I76" s="30"/>
      <c r="J76" s="92"/>
      <c r="K76" s="30"/>
      <c r="L76" s="30"/>
      <c r="M76" s="30"/>
      <c r="N76" s="30"/>
      <c r="O76" s="93"/>
      <c r="P76" s="93"/>
      <c r="Q76" s="93"/>
      <c r="R76" s="3"/>
      <c r="S76" s="3"/>
      <c r="T76" s="3"/>
    </row>
    <row r="77" spans="1:20" ht="11.25">
      <c r="A77" s="65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5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6" t="s">
        <v>25</v>
      </c>
      <c r="B79" s="67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8"/>
      <c r="B80" s="69"/>
      <c r="C80" s="70" t="s">
        <v>29</v>
      </c>
      <c r="D80" s="71" t="s">
        <v>30</v>
      </c>
      <c r="E80" s="71" t="s">
        <v>31</v>
      </c>
      <c r="F80" s="71" t="s">
        <v>32</v>
      </c>
      <c r="G80" s="71" t="s">
        <v>33</v>
      </c>
      <c r="H80" s="72" t="s">
        <v>34</v>
      </c>
      <c r="I80" s="70" t="s">
        <v>29</v>
      </c>
      <c r="J80" s="71" t="s">
        <v>30</v>
      </c>
      <c r="K80" s="71" t="s">
        <v>31</v>
      </c>
      <c r="L80" s="71" t="s">
        <v>32</v>
      </c>
      <c r="M80" s="71" t="s">
        <v>33</v>
      </c>
      <c r="N80" s="72" t="s">
        <v>34</v>
      </c>
      <c r="O80" s="70" t="s">
        <v>29</v>
      </c>
      <c r="P80" s="71" t="s">
        <v>30</v>
      </c>
      <c r="Q80" s="71" t="s">
        <v>31</v>
      </c>
      <c r="R80" s="71" t="s">
        <v>32</v>
      </c>
      <c r="S80" s="71" t="s">
        <v>33</v>
      </c>
      <c r="T80" s="73" t="s">
        <v>34</v>
      </c>
    </row>
    <row r="81" spans="1:20" ht="11.25" customHeight="1">
      <c r="A81" s="129" t="s">
        <v>2</v>
      </c>
      <c r="B81" s="130"/>
      <c r="C81" s="131"/>
      <c r="D81" s="132"/>
      <c r="E81" s="132"/>
      <c r="F81" s="132"/>
      <c r="G81" s="132"/>
      <c r="H81" s="133"/>
      <c r="I81" s="132"/>
      <c r="J81" s="132"/>
      <c r="K81" s="132"/>
      <c r="L81" s="132"/>
      <c r="M81" s="132"/>
      <c r="N81" s="133"/>
      <c r="O81" s="132"/>
      <c r="P81" s="132"/>
      <c r="Q81" s="132"/>
      <c r="R81" s="132"/>
      <c r="S81" s="132"/>
      <c r="T81" s="3"/>
    </row>
    <row r="82" spans="1:20" ht="11.25" customHeight="1">
      <c r="A82" s="91" t="s">
        <v>55</v>
      </c>
      <c r="B82" s="3"/>
      <c r="C82" s="84">
        <v>2572</v>
      </c>
      <c r="D82" s="30">
        <v>3839</v>
      </c>
      <c r="E82" s="30">
        <v>5981</v>
      </c>
      <c r="F82" s="30">
        <v>8637</v>
      </c>
      <c r="G82" s="30">
        <v>10502</v>
      </c>
      <c r="H82" s="85">
        <v>13134</v>
      </c>
      <c r="I82" s="134"/>
      <c r="J82" s="134"/>
      <c r="K82" s="134"/>
      <c r="L82" s="134"/>
      <c r="M82" s="134"/>
      <c r="N82" s="135"/>
      <c r="O82" s="134"/>
      <c r="P82" s="134"/>
      <c r="Q82" s="134"/>
      <c r="R82" s="134"/>
      <c r="S82" s="134"/>
      <c r="T82" s="3"/>
    </row>
    <row r="83" spans="1:20" ht="11.25" customHeight="1">
      <c r="A83" s="122" t="s">
        <v>56</v>
      </c>
      <c r="B83" s="3"/>
      <c r="C83" s="84">
        <v>1642</v>
      </c>
      <c r="D83" s="30">
        <v>2388</v>
      </c>
      <c r="E83" s="30">
        <v>3493</v>
      </c>
      <c r="F83" s="30">
        <v>5080</v>
      </c>
      <c r="G83" s="30">
        <v>5899</v>
      </c>
      <c r="H83" s="85">
        <v>7276</v>
      </c>
      <c r="I83" s="30">
        <f aca="true" t="shared" si="22" ref="I83:N84">+C83/4</f>
        <v>410.5</v>
      </c>
      <c r="J83" s="30">
        <f>+D83/4</f>
        <v>597</v>
      </c>
      <c r="K83" s="30">
        <f>+E83/4</f>
        <v>873.25</v>
      </c>
      <c r="L83" s="30">
        <f>+F83/4</f>
        <v>1270</v>
      </c>
      <c r="M83" s="30">
        <f>+G83/4</f>
        <v>1474.75</v>
      </c>
      <c r="N83" s="85">
        <f>+H83/4</f>
        <v>1819</v>
      </c>
      <c r="O83" s="136">
        <f aca="true" t="shared" si="23" ref="O83:T83">+I83/C$9</f>
        <v>0.10231804586241276</v>
      </c>
      <c r="P83" s="136">
        <f t="shared" si="23"/>
        <v>0.10846656976744186</v>
      </c>
      <c r="Q83" s="136">
        <f t="shared" si="23"/>
        <v>0.10666300232075242</v>
      </c>
      <c r="R83" s="136">
        <f t="shared" si="23"/>
        <v>0.1192152445320567</v>
      </c>
      <c r="S83" s="136">
        <f t="shared" si="23"/>
        <v>0.11251621271076524</v>
      </c>
      <c r="T83" s="136">
        <f t="shared" si="23"/>
        <v>0.10694338291492739</v>
      </c>
    </row>
    <row r="84" spans="1:20" ht="11.25" customHeight="1">
      <c r="A84" s="126" t="s">
        <v>57</v>
      </c>
      <c r="B84" s="137"/>
      <c r="C84" s="102">
        <v>7181</v>
      </c>
      <c r="D84" s="43">
        <v>10587</v>
      </c>
      <c r="E84" s="43">
        <v>16650</v>
      </c>
      <c r="F84" s="43">
        <v>22040</v>
      </c>
      <c r="G84" s="43">
        <v>26012</v>
      </c>
      <c r="H84" s="103">
        <v>31128</v>
      </c>
      <c r="I84" s="43">
        <f t="shared" si="22"/>
        <v>1795.25</v>
      </c>
      <c r="J84" s="43">
        <f t="shared" si="22"/>
        <v>2646.75</v>
      </c>
      <c r="K84" s="43">
        <f t="shared" si="22"/>
        <v>4162.5</v>
      </c>
      <c r="L84" s="43">
        <f t="shared" si="22"/>
        <v>5510</v>
      </c>
      <c r="M84" s="43">
        <f t="shared" si="22"/>
        <v>6503</v>
      </c>
      <c r="N84" s="103">
        <f t="shared" si="22"/>
        <v>7782</v>
      </c>
      <c r="O84" s="138">
        <f>+I84/C$9</f>
        <v>0.4474700897308076</v>
      </c>
      <c r="P84" s="138">
        <f>+J84/D$9</f>
        <v>0.4808775436046512</v>
      </c>
      <c r="Q84" s="138">
        <f>+K84/E$9</f>
        <v>0.508427995602785</v>
      </c>
      <c r="R84" s="138">
        <f>+M84/G$9</f>
        <v>0.49614709697108417</v>
      </c>
      <c r="S84" s="138">
        <f>+M84/G$9</f>
        <v>0.49614709697108417</v>
      </c>
      <c r="T84" s="138">
        <f>+N84/H$9</f>
        <v>0.45752248809453816</v>
      </c>
    </row>
    <row r="85" spans="1:20" ht="11.25" customHeight="1">
      <c r="A85" s="139" t="s">
        <v>58</v>
      </c>
      <c r="B85" s="91"/>
      <c r="C85" s="84"/>
      <c r="D85" s="30"/>
      <c r="E85" s="30"/>
      <c r="F85" s="30"/>
      <c r="G85" s="96"/>
      <c r="H85" s="97"/>
      <c r="I85" s="140"/>
      <c r="J85" s="140"/>
      <c r="K85" s="140"/>
      <c r="L85" s="140"/>
      <c r="M85" s="140"/>
      <c r="N85" s="141"/>
      <c r="O85" s="140"/>
      <c r="P85" s="140"/>
      <c r="Q85" s="140"/>
      <c r="R85" s="140"/>
      <c r="S85" s="3"/>
      <c r="T85" s="3"/>
    </row>
    <row r="86" spans="1:20" ht="11.25" customHeight="1">
      <c r="A86" s="91" t="s">
        <v>55</v>
      </c>
      <c r="B86" s="3"/>
      <c r="C86" s="84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5">
        <v>73868</v>
      </c>
      <c r="I86" s="134"/>
      <c r="J86" s="134"/>
      <c r="K86" s="134"/>
      <c r="L86" s="134"/>
      <c r="M86" s="134"/>
      <c r="N86" s="135"/>
      <c r="O86" s="142"/>
      <c r="P86" s="142"/>
      <c r="Q86" s="142"/>
      <c r="R86" s="142"/>
      <c r="S86" s="3"/>
      <c r="T86" s="3"/>
    </row>
    <row r="87" spans="1:20" ht="11.25" customHeight="1">
      <c r="A87" s="122" t="s">
        <v>56</v>
      </c>
      <c r="B87" s="3"/>
      <c r="C87" s="84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5">
        <v>45728</v>
      </c>
      <c r="I87" s="143">
        <f aca="true" t="shared" si="24" ref="I87:N88">+C87/4</f>
        <v>3164.25</v>
      </c>
      <c r="J87" s="143">
        <f t="shared" si="24"/>
        <v>4285.75</v>
      </c>
      <c r="K87" s="143">
        <f t="shared" si="24"/>
        <v>5321.5</v>
      </c>
      <c r="L87" s="26">
        <f t="shared" si="24"/>
        <v>8938.25</v>
      </c>
      <c r="M87" s="26">
        <f t="shared" si="24"/>
        <v>9800</v>
      </c>
      <c r="N87" s="144">
        <f t="shared" si="24"/>
        <v>11432</v>
      </c>
      <c r="O87" s="136">
        <f aca="true" t="shared" si="25" ref="O87:Q88">+I87/I$9</f>
        <v>0.11438977658882221</v>
      </c>
      <c r="P87" s="136">
        <f t="shared" si="25"/>
        <v>0.12477073568371713</v>
      </c>
      <c r="Q87" s="136">
        <f>+K87/K$9</f>
        <v>0.11092697975944803</v>
      </c>
      <c r="R87" s="136">
        <f>+L87/L$9</f>
        <v>0.15521567742159553</v>
      </c>
      <c r="S87" s="136">
        <f>+M87/M$9</f>
        <v>0.14673953732125478</v>
      </c>
      <c r="T87" s="136">
        <f>+N87/N$9</f>
        <v>0.1398820448816778</v>
      </c>
    </row>
    <row r="88" spans="1:20" ht="11.25" customHeight="1" thickBot="1">
      <c r="A88" s="145" t="s">
        <v>57</v>
      </c>
      <c r="B88" s="146"/>
      <c r="C88" s="110">
        <v>40942</v>
      </c>
      <c r="D88" s="111">
        <v>56584</v>
      </c>
      <c r="E88" s="111">
        <v>76424</v>
      </c>
      <c r="F88" s="111">
        <v>121227</v>
      </c>
      <c r="G88" s="111">
        <v>134806</v>
      </c>
      <c r="H88" s="112">
        <v>160606</v>
      </c>
      <c r="I88" s="111">
        <f t="shared" si="24"/>
        <v>10235.5</v>
      </c>
      <c r="J88" s="111">
        <f t="shared" si="24"/>
        <v>14146</v>
      </c>
      <c r="K88" s="111">
        <f t="shared" si="24"/>
        <v>19106</v>
      </c>
      <c r="L88" s="111">
        <f t="shared" si="24"/>
        <v>30306.75</v>
      </c>
      <c r="M88" s="111">
        <f t="shared" si="24"/>
        <v>33701.5</v>
      </c>
      <c r="N88" s="112">
        <f t="shared" si="24"/>
        <v>40151.5</v>
      </c>
      <c r="O88" s="147">
        <f t="shared" si="25"/>
        <v>0.3700202443785699</v>
      </c>
      <c r="P88" s="147">
        <f t="shared" si="25"/>
        <v>0.41183149436664823</v>
      </c>
      <c r="Q88" s="147">
        <f t="shared" si="25"/>
        <v>0.3982656911179205</v>
      </c>
      <c r="R88" s="147">
        <f>+L88/L$9</f>
        <v>0.5262867710901955</v>
      </c>
      <c r="S88" s="147">
        <f>+M88/M$9</f>
        <v>0.5046267874522722</v>
      </c>
      <c r="T88" s="147">
        <f>+N88/N$9</f>
        <v>0.4912940802192693</v>
      </c>
    </row>
    <row r="89" spans="1:20" ht="13.5" customHeight="1" thickTop="1">
      <c r="A89" s="117" t="s">
        <v>46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3"/>
      <c r="T89" s="3"/>
    </row>
    <row r="90" spans="1:20" ht="11.25" customHeight="1">
      <c r="A90" s="91" t="s">
        <v>55</v>
      </c>
      <c r="B90" s="3"/>
      <c r="C90" s="84">
        <f aca="true" t="shared" si="26" ref="C90:Q92">+C82*100/C86</f>
        <v>15.35339063992359</v>
      </c>
      <c r="D90" s="30">
        <f t="shared" si="26"/>
        <v>16.640658864325964</v>
      </c>
      <c r="E90" s="77">
        <f t="shared" si="26"/>
        <v>18.140183797882987</v>
      </c>
      <c r="F90" s="77">
        <f t="shared" si="26"/>
        <v>16.384952478515736</v>
      </c>
      <c r="G90" s="77">
        <f aca="true" t="shared" si="27" ref="G90:H92">+G82*100/G86</f>
        <v>17.255997371015447</v>
      </c>
      <c r="H90" s="78">
        <f t="shared" si="27"/>
        <v>17.780364975361454</v>
      </c>
      <c r="I90" s="134"/>
      <c r="J90" s="134"/>
      <c r="K90" s="148"/>
      <c r="L90" s="148"/>
      <c r="M90" s="148"/>
      <c r="N90" s="149"/>
      <c r="O90" s="134"/>
      <c r="P90" s="134"/>
      <c r="Q90" s="134"/>
      <c r="R90" s="148"/>
      <c r="S90" s="148"/>
      <c r="T90" s="148"/>
    </row>
    <row r="91" spans="1:20" ht="11.25" customHeight="1">
      <c r="A91" s="91" t="s">
        <v>56</v>
      </c>
      <c r="B91" s="3"/>
      <c r="C91" s="84">
        <f t="shared" si="26"/>
        <v>12.973058386663507</v>
      </c>
      <c r="D91" s="30">
        <f t="shared" si="26"/>
        <v>13.92988391763402</v>
      </c>
      <c r="E91" s="30">
        <f t="shared" si="26"/>
        <v>16.40984684769332</v>
      </c>
      <c r="F91" s="30">
        <f t="shared" si="26"/>
        <v>14.208597879898191</v>
      </c>
      <c r="G91" s="30">
        <f t="shared" si="27"/>
        <v>15.048469387755102</v>
      </c>
      <c r="H91" s="85">
        <f t="shared" si="27"/>
        <v>15.91147655703289</v>
      </c>
      <c r="I91" s="143">
        <f t="shared" si="26"/>
        <v>12.973058386663507</v>
      </c>
      <c r="J91" s="143">
        <f t="shared" si="26"/>
        <v>13.92988391763402</v>
      </c>
      <c r="K91" s="143">
        <f t="shared" si="26"/>
        <v>16.40984684769332</v>
      </c>
      <c r="L91" s="143">
        <f aca="true" t="shared" si="28" ref="L91:N92">+L83*100/L87</f>
        <v>14.208597879898191</v>
      </c>
      <c r="M91" s="143">
        <f t="shared" si="28"/>
        <v>15.048469387755102</v>
      </c>
      <c r="N91" s="150">
        <f t="shared" si="28"/>
        <v>15.91147655703289</v>
      </c>
      <c r="O91" s="143">
        <f t="shared" si="26"/>
        <v>89.44684473875522</v>
      </c>
      <c r="P91" s="143">
        <f t="shared" si="26"/>
        <v>86.93270034280722</v>
      </c>
      <c r="Q91" s="143">
        <f t="shared" si="26"/>
        <v>96.15605018008937</v>
      </c>
      <c r="R91" s="143">
        <f aca="true" t="shared" si="29" ref="R91:T92">+R83*100/R87</f>
        <v>76.80618769471671</v>
      </c>
      <c r="S91" s="143">
        <f t="shared" si="29"/>
        <v>76.67750271314752</v>
      </c>
      <c r="T91" s="143">
        <f t="shared" si="29"/>
        <v>76.45254471750661</v>
      </c>
    </row>
    <row r="92" spans="1:20" ht="11.25" customHeight="1">
      <c r="A92" s="101" t="s">
        <v>59</v>
      </c>
      <c r="B92" s="127"/>
      <c r="C92" s="102">
        <f t="shared" si="26"/>
        <v>17.539446045625517</v>
      </c>
      <c r="D92" s="43">
        <f t="shared" si="26"/>
        <v>18.710236109147463</v>
      </c>
      <c r="E92" s="43">
        <f t="shared" si="26"/>
        <v>21.786349837747306</v>
      </c>
      <c r="F92" s="43">
        <f t="shared" si="26"/>
        <v>18.180768310689864</v>
      </c>
      <c r="G92" s="43">
        <f t="shared" si="27"/>
        <v>19.295877038114032</v>
      </c>
      <c r="H92" s="103">
        <f t="shared" si="27"/>
        <v>19.38159221946876</v>
      </c>
      <c r="I92" s="151">
        <f t="shared" si="26"/>
        <v>17.539446045625517</v>
      </c>
      <c r="J92" s="151">
        <f t="shared" si="26"/>
        <v>18.710236109147463</v>
      </c>
      <c r="K92" s="151">
        <f t="shared" si="26"/>
        <v>21.786349837747306</v>
      </c>
      <c r="L92" s="151">
        <f t="shared" si="28"/>
        <v>18.180768310689864</v>
      </c>
      <c r="M92" s="151">
        <f t="shared" si="28"/>
        <v>19.295877038114032</v>
      </c>
      <c r="N92" s="152">
        <f t="shared" si="28"/>
        <v>19.38159221946876</v>
      </c>
      <c r="O92" s="151">
        <f t="shared" si="26"/>
        <v>120.93124539234624</v>
      </c>
      <c r="P92" s="151">
        <f t="shared" si="26"/>
        <v>116.76560685194517</v>
      </c>
      <c r="Q92" s="151">
        <f t="shared" si="26"/>
        <v>127.66050577332986</v>
      </c>
      <c r="R92" s="151">
        <f t="shared" si="29"/>
        <v>94.27314616769154</v>
      </c>
      <c r="S92" s="151">
        <f t="shared" si="29"/>
        <v>98.31961150457356</v>
      </c>
      <c r="T92" s="151">
        <f t="shared" si="29"/>
        <v>93.12599245859862</v>
      </c>
    </row>
    <row r="93" spans="1:20" ht="12.75" customHeight="1">
      <c r="A93" s="128" t="s">
        <v>60</v>
      </c>
      <c r="B93" s="12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62</v>
      </c>
      <c r="B97" s="9"/>
      <c r="C97" s="153" t="s">
        <v>63</v>
      </c>
      <c r="D97" s="154"/>
      <c r="E97" s="154"/>
      <c r="F97" s="154"/>
      <c r="G97" s="154"/>
      <c r="H97" s="155"/>
      <c r="I97" s="156" t="s">
        <v>64</v>
      </c>
      <c r="J97" s="157"/>
      <c r="K97" s="157"/>
      <c r="L97" s="157"/>
      <c r="M97" s="157"/>
      <c r="N97" s="157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58">
        <v>2000</v>
      </c>
      <c r="D98" s="159">
        <v>2002</v>
      </c>
      <c r="E98" s="159">
        <v>2004</v>
      </c>
      <c r="F98" s="159">
        <v>2006</v>
      </c>
      <c r="G98" s="159">
        <v>2008</v>
      </c>
      <c r="H98" s="160">
        <v>2010</v>
      </c>
      <c r="I98" s="161">
        <v>2000</v>
      </c>
      <c r="J98" s="162">
        <v>2002</v>
      </c>
      <c r="K98" s="162">
        <v>2004</v>
      </c>
      <c r="L98" s="162">
        <v>2006</v>
      </c>
      <c r="M98" s="162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29" t="s">
        <v>2</v>
      </c>
      <c r="B99" s="95"/>
      <c r="C99" s="163">
        <f aca="true" t="shared" si="30" ref="C99:H99">SUM(C100:C102)</f>
        <v>50041.7936999999</v>
      </c>
      <c r="D99" s="163">
        <f t="shared" si="30"/>
        <v>60054.45671</v>
      </c>
      <c r="E99" s="163">
        <f t="shared" si="30"/>
        <v>79949.42</v>
      </c>
      <c r="F99" s="163">
        <f t="shared" si="30"/>
        <v>92790.71</v>
      </c>
      <c r="G99" s="163">
        <f t="shared" si="30"/>
        <v>110954.86</v>
      </c>
      <c r="H99" s="163">
        <f t="shared" si="30"/>
        <v>144350.68</v>
      </c>
      <c r="I99" s="164">
        <f aca="true" t="shared" si="31" ref="I99:N99">SUM(I100:I102)</f>
        <v>100</v>
      </c>
      <c r="J99" s="163">
        <f t="shared" si="31"/>
        <v>100</v>
      </c>
      <c r="K99" s="163">
        <f t="shared" si="31"/>
        <v>100</v>
      </c>
      <c r="L99" s="163">
        <f t="shared" si="31"/>
        <v>100</v>
      </c>
      <c r="M99" s="163">
        <f t="shared" si="31"/>
        <v>100</v>
      </c>
      <c r="N99" s="163">
        <f t="shared" si="31"/>
        <v>100</v>
      </c>
      <c r="O99" s="3"/>
      <c r="P99" s="3"/>
      <c r="Q99" s="3"/>
      <c r="R99" s="3"/>
      <c r="S99" s="3"/>
      <c r="T99" s="3"/>
    </row>
    <row r="100" spans="1:20" ht="11.25">
      <c r="A100" s="165" t="s">
        <v>65</v>
      </c>
      <c r="B100" s="121"/>
      <c r="C100" s="26">
        <v>41236.4298299999</v>
      </c>
      <c r="D100" s="26">
        <v>42791.69</v>
      </c>
      <c r="E100" s="26">
        <v>61541.26</v>
      </c>
      <c r="F100" s="26">
        <v>74625.95</v>
      </c>
      <c r="G100" s="26">
        <v>86480.22</v>
      </c>
      <c r="H100" s="144">
        <v>105238.16</v>
      </c>
      <c r="I100" s="25">
        <f aca="true" t="shared" si="32" ref="I100:N102">+C100*100/C$99</f>
        <v>82.40398031535784</v>
      </c>
      <c r="J100" s="26">
        <f t="shared" si="32"/>
        <v>71.25481162312225</v>
      </c>
      <c r="K100" s="26">
        <f t="shared" si="32"/>
        <v>76.97524259713204</v>
      </c>
      <c r="L100" s="26">
        <f t="shared" si="32"/>
        <v>80.4239454574709</v>
      </c>
      <c r="M100" s="26">
        <f t="shared" si="32"/>
        <v>77.94180444191448</v>
      </c>
      <c r="N100" s="26">
        <f t="shared" si="32"/>
        <v>72.90451281559602</v>
      </c>
      <c r="O100" s="3"/>
      <c r="P100" s="3"/>
      <c r="Q100" s="3"/>
      <c r="R100" s="3"/>
      <c r="S100" s="3"/>
      <c r="T100" s="3"/>
    </row>
    <row r="101" spans="1:20" ht="11.25">
      <c r="A101" s="165" t="s">
        <v>66</v>
      </c>
      <c r="B101" s="121"/>
      <c r="C101" s="26">
        <v>2249.62265</v>
      </c>
      <c r="D101" s="26">
        <v>6251</v>
      </c>
      <c r="E101" s="26">
        <v>4171.04</v>
      </c>
      <c r="F101" s="26">
        <v>2433.9300000000076</v>
      </c>
      <c r="G101" s="26">
        <v>3157.22</v>
      </c>
      <c r="H101" s="144">
        <v>2622</v>
      </c>
      <c r="I101" s="25">
        <f t="shared" si="32"/>
        <v>4.495487638765443</v>
      </c>
      <c r="J101" s="26">
        <f t="shared" si="32"/>
        <v>10.408886105132497</v>
      </c>
      <c r="K101" s="26">
        <f t="shared" si="32"/>
        <v>5.217098510533285</v>
      </c>
      <c r="L101" s="26">
        <f t="shared" si="32"/>
        <v>2.623031982404281</v>
      </c>
      <c r="M101" s="26">
        <f t="shared" si="32"/>
        <v>2.8454995121439475</v>
      </c>
      <c r="N101" s="26">
        <f t="shared" si="32"/>
        <v>1.8164098707397847</v>
      </c>
      <c r="O101" s="3"/>
      <c r="P101" s="3"/>
      <c r="Q101" s="3"/>
      <c r="R101" s="3"/>
      <c r="S101" s="3"/>
      <c r="T101" s="3"/>
    </row>
    <row r="102" spans="1:20" ht="11.25">
      <c r="A102" s="165" t="s">
        <v>67</v>
      </c>
      <c r="B102" s="121"/>
      <c r="C102" s="38">
        <v>6555.741220000003</v>
      </c>
      <c r="D102" s="39">
        <v>11011.76671</v>
      </c>
      <c r="E102" s="39">
        <v>14237.12</v>
      </c>
      <c r="F102" s="39">
        <v>15730.83</v>
      </c>
      <c r="G102" s="39">
        <v>21317.42</v>
      </c>
      <c r="H102" s="166">
        <v>36490.52</v>
      </c>
      <c r="I102" s="38">
        <f t="shared" si="32"/>
        <v>13.100532045876715</v>
      </c>
      <c r="J102" s="39">
        <f t="shared" si="32"/>
        <v>18.336302271745257</v>
      </c>
      <c r="K102" s="39">
        <f t="shared" si="32"/>
        <v>17.80765889233468</v>
      </c>
      <c r="L102" s="39">
        <f t="shared" si="32"/>
        <v>16.953022560124822</v>
      </c>
      <c r="M102" s="26">
        <f t="shared" si="32"/>
        <v>19.212696045941566</v>
      </c>
      <c r="N102" s="26">
        <f t="shared" si="32"/>
        <v>25.279077313664192</v>
      </c>
      <c r="O102" s="3"/>
      <c r="P102" s="3"/>
      <c r="Q102" s="3"/>
      <c r="R102" s="3"/>
      <c r="S102" s="3"/>
      <c r="T102" s="3"/>
    </row>
    <row r="103" spans="1:20" ht="11.25">
      <c r="A103" s="129" t="s">
        <v>58</v>
      </c>
      <c r="B103" s="167"/>
      <c r="C103" s="164">
        <f aca="true" t="shared" si="33" ref="C103:N103">SUM(C104:C106)</f>
        <v>441659.7689299993</v>
      </c>
      <c r="D103" s="163">
        <f t="shared" si="33"/>
        <v>511029.16247999994</v>
      </c>
      <c r="E103" s="163">
        <f t="shared" si="33"/>
        <v>706390.36</v>
      </c>
      <c r="F103" s="163">
        <f t="shared" si="33"/>
        <v>838965.68</v>
      </c>
      <c r="G103" s="163">
        <f t="shared" si="33"/>
        <v>1116627.29</v>
      </c>
      <c r="H103" s="129">
        <f t="shared" si="33"/>
        <v>1491748.71</v>
      </c>
      <c r="I103" s="139">
        <f t="shared" si="33"/>
        <v>100</v>
      </c>
      <c r="J103" s="139">
        <f t="shared" si="33"/>
        <v>100.00000000000001</v>
      </c>
      <c r="K103" s="139">
        <f t="shared" si="33"/>
        <v>100.00000000000001</v>
      </c>
      <c r="L103" s="139">
        <f t="shared" si="33"/>
        <v>100</v>
      </c>
      <c r="M103" s="163">
        <f t="shared" si="33"/>
        <v>99.99999999999999</v>
      </c>
      <c r="N103" s="163">
        <f t="shared" si="33"/>
        <v>100</v>
      </c>
      <c r="O103" s="3"/>
      <c r="P103" s="3"/>
      <c r="Q103" s="3"/>
      <c r="R103" s="3"/>
      <c r="S103" s="3"/>
      <c r="T103" s="3"/>
    </row>
    <row r="104" spans="1:20" ht="11.25">
      <c r="A104" s="165" t="s">
        <v>65</v>
      </c>
      <c r="B104" s="121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4">
        <v>928664.82</v>
      </c>
      <c r="I104" s="26">
        <f aca="true" t="shared" si="34" ref="I104:N106">+C104*100/C$103</f>
        <v>72.6226156430462</v>
      </c>
      <c r="J104" s="26">
        <f t="shared" si="34"/>
        <v>67.2846493400378</v>
      </c>
      <c r="K104" s="26">
        <f t="shared" si="34"/>
        <v>69.76979697174804</v>
      </c>
      <c r="L104" s="26">
        <f t="shared" si="34"/>
        <v>71.80116473894378</v>
      </c>
      <c r="M104" s="26">
        <f t="shared" si="34"/>
        <v>62.99714114993553</v>
      </c>
      <c r="N104" s="26">
        <f t="shared" si="34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5" t="s">
        <v>66</v>
      </c>
      <c r="B105" s="121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4">
        <v>24567.87</v>
      </c>
      <c r="I105" s="26">
        <f t="shared" si="34"/>
        <v>5.526053982487202</v>
      </c>
      <c r="J105" s="26">
        <f t="shared" si="34"/>
        <v>10.89439391869909</v>
      </c>
      <c r="K105" s="26">
        <f t="shared" si="34"/>
        <v>5.272222287971201</v>
      </c>
      <c r="L105" s="26">
        <f t="shared" si="34"/>
        <v>2.9747855716815494</v>
      </c>
      <c r="M105" s="26">
        <f t="shared" si="34"/>
        <v>2.864334436963295</v>
      </c>
      <c r="N105" s="26">
        <f t="shared" si="34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68" t="s">
        <v>67</v>
      </c>
      <c r="B106" s="169"/>
      <c r="C106" s="170">
        <v>96508.53523999995</v>
      </c>
      <c r="D106" s="171">
        <v>111511.45247999998</v>
      </c>
      <c r="E106" s="171">
        <v>176300.77</v>
      </c>
      <c r="F106" s="171">
        <v>211621.12</v>
      </c>
      <c r="G106" s="171">
        <v>381200.08</v>
      </c>
      <c r="H106" s="172">
        <v>538516.02</v>
      </c>
      <c r="I106" s="171">
        <f t="shared" si="34"/>
        <v>21.851330374466603</v>
      </c>
      <c r="J106" s="171">
        <f t="shared" si="34"/>
        <v>21.820956741263114</v>
      </c>
      <c r="K106" s="171">
        <f t="shared" si="34"/>
        <v>24.95798074028077</v>
      </c>
      <c r="L106" s="171">
        <f t="shared" si="34"/>
        <v>25.22404968937466</v>
      </c>
      <c r="M106" s="171">
        <f t="shared" si="34"/>
        <v>34.138524413101166</v>
      </c>
      <c r="N106" s="171">
        <f t="shared" si="34"/>
        <v>36.099647104772764</v>
      </c>
      <c r="O106" s="3"/>
      <c r="P106" s="3"/>
      <c r="Q106" s="3"/>
      <c r="R106" s="3"/>
      <c r="S106" s="3"/>
      <c r="T106" s="3"/>
    </row>
    <row r="107" spans="1:20" s="46" customFormat="1" ht="13.5" customHeight="1" thickTop="1">
      <c r="A107" s="117" t="s">
        <v>46</v>
      </c>
      <c r="B107" s="117"/>
      <c r="C107" s="117"/>
      <c r="D107" s="117"/>
      <c r="E107" s="117"/>
      <c r="F107" s="117"/>
      <c r="G107" s="117"/>
      <c r="H107" s="117"/>
      <c r="I107" s="173"/>
      <c r="J107" s="173"/>
      <c r="K107" s="173"/>
      <c r="L107" s="173"/>
      <c r="M107" s="173"/>
      <c r="N107" s="173"/>
      <c r="O107" s="174"/>
      <c r="P107" s="174"/>
      <c r="Q107" s="174"/>
      <c r="R107" s="31"/>
      <c r="S107" s="31"/>
      <c r="T107" s="31"/>
    </row>
    <row r="108" spans="1:20" ht="11.25">
      <c r="A108" s="129" t="s">
        <v>2</v>
      </c>
      <c r="B108" s="121"/>
      <c r="C108" s="164">
        <f aca="true" t="shared" si="35" ref="C108:H111">+C99*100/C103</f>
        <v>11.330394394136281</v>
      </c>
      <c r="D108" s="163">
        <f t="shared" si="35"/>
        <v>11.751669203878427</v>
      </c>
      <c r="E108" s="163">
        <f t="shared" si="35"/>
        <v>11.318022516615317</v>
      </c>
      <c r="F108" s="163">
        <f t="shared" si="35"/>
        <v>11.060131804199665</v>
      </c>
      <c r="G108" s="163">
        <f t="shared" si="35"/>
        <v>9.936606510843918</v>
      </c>
      <c r="H108" s="163">
        <f t="shared" si="35"/>
        <v>9.676608334388973</v>
      </c>
      <c r="I108" s="139"/>
      <c r="J108" s="139"/>
      <c r="K108" s="139"/>
      <c r="L108" s="139"/>
      <c r="M108" s="139"/>
      <c r="N108" s="139"/>
      <c r="O108" s="3"/>
      <c r="P108" s="3"/>
      <c r="Q108" s="3"/>
      <c r="R108" s="3"/>
      <c r="S108" s="3"/>
      <c r="T108" s="3"/>
    </row>
    <row r="109" spans="1:20" ht="11.25">
      <c r="A109" s="165" t="s">
        <v>65</v>
      </c>
      <c r="B109" s="121"/>
      <c r="C109" s="25">
        <f t="shared" si="35"/>
        <v>12.85645784515403</v>
      </c>
      <c r="D109" s="26">
        <f t="shared" si="35"/>
        <v>12.445081955436908</v>
      </c>
      <c r="E109" s="26">
        <f t="shared" si="35"/>
        <v>12.486886399985456</v>
      </c>
      <c r="F109" s="26">
        <f t="shared" si="35"/>
        <v>12.388370581556083</v>
      </c>
      <c r="G109" s="26">
        <f t="shared" si="35"/>
        <v>12.293844249871066</v>
      </c>
      <c r="H109" s="26">
        <f t="shared" si="35"/>
        <v>11.332200567261717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5" t="s">
        <v>66</v>
      </c>
      <c r="B110" s="121"/>
      <c r="C110" s="25">
        <f t="shared" si="35"/>
        <v>9.217363439191647</v>
      </c>
      <c r="D110" s="26">
        <f t="shared" si="35"/>
        <v>11.227956984225717</v>
      </c>
      <c r="E110" s="26">
        <f t="shared" si="35"/>
        <v>11.19968680917243</v>
      </c>
      <c r="F110" s="26">
        <f t="shared" si="35"/>
        <v>9.75232626115753</v>
      </c>
      <c r="G110" s="26">
        <f t="shared" si="35"/>
        <v>9.871266641945928</v>
      </c>
      <c r="H110" s="26">
        <f t="shared" si="35"/>
        <v>10.6724758800824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5" t="s">
        <v>67</v>
      </c>
      <c r="B111" s="137"/>
      <c r="C111" s="38">
        <f t="shared" si="35"/>
        <v>6.792913397449265</v>
      </c>
      <c r="D111" s="39">
        <f t="shared" si="35"/>
        <v>9.87500966501625</v>
      </c>
      <c r="E111" s="39">
        <f t="shared" si="35"/>
        <v>8.075472387329903</v>
      </c>
      <c r="F111" s="39">
        <f t="shared" si="35"/>
        <v>7.433487735061605</v>
      </c>
      <c r="G111" s="39">
        <f t="shared" si="35"/>
        <v>5.592186654315498</v>
      </c>
      <c r="H111" s="39">
        <f t="shared" si="35"/>
        <v>6.7761252487901835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5" t="s">
        <v>68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62</v>
      </c>
      <c r="B115" s="9"/>
      <c r="C115" s="10" t="s">
        <v>2</v>
      </c>
      <c r="D115" s="11"/>
      <c r="E115" s="11"/>
      <c r="F115" s="11"/>
      <c r="G115" s="11"/>
      <c r="H115" s="176"/>
      <c r="I115" s="10" t="s">
        <v>58</v>
      </c>
      <c r="J115" s="11"/>
      <c r="K115" s="11"/>
      <c r="L115" s="11"/>
      <c r="M115" s="11"/>
      <c r="N115" s="11"/>
      <c r="O115" s="177"/>
      <c r="P115" s="177"/>
      <c r="Q115" s="177"/>
      <c r="R115" s="177"/>
      <c r="S115" s="177"/>
      <c r="T115" s="177"/>
    </row>
    <row r="116" spans="1:20" s="46" customFormat="1" ht="12.75" customHeight="1">
      <c r="A116" s="14"/>
      <c r="B116" s="15"/>
      <c r="C116" s="178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0">
        <v>2010</v>
      </c>
      <c r="I116" s="178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79">
        <v>2010</v>
      </c>
      <c r="O116" s="180"/>
      <c r="P116" s="180"/>
      <c r="Q116" s="180"/>
      <c r="R116" s="180"/>
      <c r="S116" s="180"/>
      <c r="T116" s="180"/>
    </row>
    <row r="117" spans="1:20" s="46" customFormat="1" ht="11.25">
      <c r="A117" s="83" t="s">
        <v>69</v>
      </c>
      <c r="B117" s="181"/>
      <c r="C117" s="182">
        <f aca="true" t="shared" si="36" ref="C117:H117">+C99</f>
        <v>50041.7936999999</v>
      </c>
      <c r="D117" s="183">
        <f t="shared" si="36"/>
        <v>60054.45671</v>
      </c>
      <c r="E117" s="183">
        <f t="shared" si="36"/>
        <v>79949.42</v>
      </c>
      <c r="F117" s="183">
        <f t="shared" si="36"/>
        <v>92790.71</v>
      </c>
      <c r="G117" s="183">
        <f t="shared" si="36"/>
        <v>110954.86</v>
      </c>
      <c r="H117" s="184">
        <f t="shared" si="36"/>
        <v>144350.68</v>
      </c>
      <c r="I117" s="182">
        <f aca="true" t="shared" si="37" ref="I117:N117">+C103</f>
        <v>441659.7689299993</v>
      </c>
      <c r="J117" s="183">
        <f t="shared" si="37"/>
        <v>511029.16247999994</v>
      </c>
      <c r="K117" s="183">
        <f t="shared" si="37"/>
        <v>706390.36</v>
      </c>
      <c r="L117" s="183">
        <f t="shared" si="37"/>
        <v>838965.68</v>
      </c>
      <c r="M117" s="183">
        <f t="shared" si="37"/>
        <v>1116627.29</v>
      </c>
      <c r="N117" s="183">
        <f t="shared" si="37"/>
        <v>1491748.71</v>
      </c>
      <c r="O117" s="124"/>
      <c r="P117" s="124"/>
      <c r="Q117" s="124"/>
      <c r="R117" s="124"/>
      <c r="S117" s="124"/>
      <c r="T117" s="124"/>
    </row>
    <row r="118" spans="1:20" ht="11.25">
      <c r="A118" s="83" t="s">
        <v>70</v>
      </c>
      <c r="B118" s="121"/>
      <c r="C118" s="185">
        <f aca="true" t="shared" si="38" ref="C118:H118">+C9</f>
        <v>4012</v>
      </c>
      <c r="D118" s="186">
        <f t="shared" si="38"/>
        <v>5504</v>
      </c>
      <c r="E118" s="186">
        <f t="shared" si="38"/>
        <v>8187</v>
      </c>
      <c r="F118" s="186">
        <f t="shared" si="38"/>
        <v>10653</v>
      </c>
      <c r="G118" s="186">
        <f t="shared" si="38"/>
        <v>13107</v>
      </c>
      <c r="H118" s="187">
        <f t="shared" si="38"/>
        <v>17009</v>
      </c>
      <c r="I118" s="185">
        <f aca="true" t="shared" si="39" ref="I118:N118">+I9</f>
        <v>27662</v>
      </c>
      <c r="J118" s="186">
        <f t="shared" si="39"/>
        <v>34349</v>
      </c>
      <c r="K118" s="186">
        <f t="shared" si="39"/>
        <v>47973</v>
      </c>
      <c r="L118" s="186">
        <f t="shared" si="39"/>
        <v>57586</v>
      </c>
      <c r="M118" s="186">
        <f t="shared" si="39"/>
        <v>66785</v>
      </c>
      <c r="N118" s="186">
        <f t="shared" si="39"/>
        <v>81726</v>
      </c>
      <c r="O118" s="124"/>
      <c r="P118" s="124"/>
      <c r="Q118" s="124"/>
      <c r="R118" s="124"/>
      <c r="S118" s="124"/>
      <c r="T118" s="124"/>
    </row>
    <row r="119" spans="1:20" ht="12" thickBot="1">
      <c r="A119" s="188" t="s">
        <v>71</v>
      </c>
      <c r="B119" s="189"/>
      <c r="C119" s="190">
        <v>850.8333333333343</v>
      </c>
      <c r="D119" s="191">
        <v>873.29</v>
      </c>
      <c r="E119" s="191">
        <v>989.1</v>
      </c>
      <c r="F119" s="191">
        <v>1069.2133333333334</v>
      </c>
      <c r="G119" s="191">
        <v>1171.0066666666667</v>
      </c>
      <c r="H119" s="192">
        <v>1481.1233333333332</v>
      </c>
      <c r="I119" s="190">
        <v>7412.583333333334</v>
      </c>
      <c r="J119" s="193">
        <v>7765.21</v>
      </c>
      <c r="K119" s="193">
        <v>8451.19</v>
      </c>
      <c r="L119" s="193">
        <v>9072.88</v>
      </c>
      <c r="M119" s="193">
        <v>9964.713333333333</v>
      </c>
      <c r="N119" s="193">
        <v>12804.166666666666</v>
      </c>
      <c r="O119" s="124"/>
      <c r="P119" s="124"/>
      <c r="Q119" s="124"/>
      <c r="R119" s="124"/>
      <c r="S119" s="124"/>
      <c r="T119" s="124"/>
    </row>
    <row r="120" spans="1:20" ht="11.25">
      <c r="A120" s="194" t="s">
        <v>72</v>
      </c>
      <c r="B120" s="195"/>
      <c r="C120" s="57">
        <f>+C117/C118</f>
        <v>12.473029336989008</v>
      </c>
      <c r="D120" s="57">
        <f aca="true" t="shared" si="40" ref="D120:K120">+D117/D118</f>
        <v>10.911056815043604</v>
      </c>
      <c r="E120" s="57">
        <f t="shared" si="40"/>
        <v>9.765411017466715</v>
      </c>
      <c r="F120" s="57">
        <f>+F117/F118</f>
        <v>8.710289120435558</v>
      </c>
      <c r="G120" s="57">
        <f t="shared" si="40"/>
        <v>8.46531319142443</v>
      </c>
      <c r="H120" s="57">
        <f>+H117/H118</f>
        <v>8.486723499323887</v>
      </c>
      <c r="I120" s="56">
        <f t="shared" si="40"/>
        <v>15.966299216614827</v>
      </c>
      <c r="J120" s="57">
        <f t="shared" si="40"/>
        <v>14.877555750676875</v>
      </c>
      <c r="K120" s="57">
        <f t="shared" si="40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4"/>
      <c r="P120" s="124"/>
      <c r="Q120" s="124"/>
      <c r="R120" s="124"/>
      <c r="S120" s="124"/>
      <c r="T120" s="124"/>
    </row>
    <row r="121" spans="1:20" ht="12" thickBot="1">
      <c r="A121" s="196" t="s">
        <v>73</v>
      </c>
      <c r="B121" s="197"/>
      <c r="C121" s="105">
        <f>+C119/C118</f>
        <v>0.2120721169823864</v>
      </c>
      <c r="D121" s="105">
        <f aca="true" t="shared" si="41" ref="D121:K121">+D119/D118</f>
        <v>0.15866460755813952</v>
      </c>
      <c r="E121" s="105">
        <f t="shared" si="41"/>
        <v>0.12081348479296446</v>
      </c>
      <c r="F121" s="105">
        <f>+F119/F118</f>
        <v>0.10036734566162897</v>
      </c>
      <c r="G121" s="105">
        <f t="shared" si="41"/>
        <v>0.08934208183922077</v>
      </c>
      <c r="H121" s="105">
        <f>+H119/H118</f>
        <v>0.08707880141885668</v>
      </c>
      <c r="I121" s="198">
        <f t="shared" si="41"/>
        <v>0.2679698985371027</v>
      </c>
      <c r="J121" s="105">
        <f t="shared" si="41"/>
        <v>0.226068007802265</v>
      </c>
      <c r="K121" s="105">
        <f t="shared" si="41"/>
        <v>0.17616555145602736</v>
      </c>
      <c r="L121" s="105">
        <f>+L119/L118</f>
        <v>0.15755357204876183</v>
      </c>
      <c r="M121" s="105">
        <f>+M119/M118</f>
        <v>0.1492058595992114</v>
      </c>
      <c r="N121" s="105">
        <f>+N119/N118</f>
        <v>0.15667188736346654</v>
      </c>
      <c r="O121" s="124"/>
      <c r="P121" s="124"/>
      <c r="Q121" s="124"/>
      <c r="R121" s="124"/>
      <c r="S121" s="124"/>
      <c r="T121" s="124"/>
    </row>
    <row r="122" spans="1:20" s="46" customFormat="1" ht="13.5" customHeight="1" thickTop="1">
      <c r="A122" s="117" t="s">
        <v>46</v>
      </c>
      <c r="B122" s="117"/>
      <c r="C122" s="117"/>
      <c r="D122" s="117"/>
      <c r="E122" s="117"/>
      <c r="F122" s="117"/>
      <c r="G122" s="117"/>
      <c r="H122" s="117"/>
      <c r="I122" s="173"/>
      <c r="J122" s="173"/>
      <c r="K122" s="173"/>
      <c r="L122" s="173"/>
      <c r="M122" s="173"/>
      <c r="N122" s="173"/>
      <c r="O122" s="174"/>
      <c r="P122" s="174"/>
      <c r="Q122" s="174"/>
      <c r="R122" s="31"/>
      <c r="S122" s="31"/>
      <c r="T122" s="31"/>
    </row>
    <row r="123" spans="1:20" ht="11.25">
      <c r="A123" s="83" t="s">
        <v>69</v>
      </c>
      <c r="B123" s="181"/>
      <c r="C123" s="124">
        <f aca="true" t="shared" si="42" ref="C123:H127">+C117*100/I117</f>
        <v>11.330394394136281</v>
      </c>
      <c r="D123" s="124">
        <f t="shared" si="42"/>
        <v>11.751669203878427</v>
      </c>
      <c r="E123" s="124">
        <f t="shared" si="42"/>
        <v>11.318022516615317</v>
      </c>
      <c r="F123" s="124">
        <f t="shared" si="42"/>
        <v>11.060131804199665</v>
      </c>
      <c r="G123" s="124">
        <f t="shared" si="42"/>
        <v>9.936606510843918</v>
      </c>
      <c r="H123" s="124">
        <f t="shared" si="42"/>
        <v>9.676608334388973</v>
      </c>
      <c r="I123" s="93"/>
      <c r="J123" s="93"/>
      <c r="K123" s="93"/>
      <c r="L123" s="93"/>
      <c r="M123" s="93"/>
      <c r="N123" s="93"/>
      <c r="O123" s="124"/>
      <c r="P123" s="124"/>
      <c r="Q123" s="124"/>
      <c r="R123" s="124"/>
      <c r="S123" s="124"/>
      <c r="T123" s="124"/>
    </row>
    <row r="124" spans="1:20" ht="11.25">
      <c r="A124" s="83" t="s">
        <v>70</v>
      </c>
      <c r="B124" s="121"/>
      <c r="C124" s="124">
        <f t="shared" si="42"/>
        <v>14.503651218277781</v>
      </c>
      <c r="D124" s="124">
        <f t="shared" si="42"/>
        <v>16.023756150106262</v>
      </c>
      <c r="E124" s="124">
        <f t="shared" si="42"/>
        <v>17.065849540366457</v>
      </c>
      <c r="F124" s="124">
        <f t="shared" si="42"/>
        <v>18.49928802139409</v>
      </c>
      <c r="G124" s="124">
        <f t="shared" si="42"/>
        <v>19.625664445609043</v>
      </c>
      <c r="H124" s="124">
        <f t="shared" si="42"/>
        <v>20.81222621931821</v>
      </c>
      <c r="I124" s="93"/>
      <c r="J124" s="93"/>
      <c r="K124" s="93"/>
      <c r="L124" s="93"/>
      <c r="M124" s="93"/>
      <c r="N124" s="93"/>
      <c r="O124" s="124"/>
      <c r="P124" s="124"/>
      <c r="Q124" s="124"/>
      <c r="R124" s="124"/>
      <c r="S124" s="124"/>
      <c r="T124" s="124"/>
    </row>
    <row r="125" spans="1:20" ht="12" thickBot="1">
      <c r="A125" s="188" t="s">
        <v>71</v>
      </c>
      <c r="B125" s="189"/>
      <c r="C125" s="199">
        <f t="shared" si="42"/>
        <v>11.478229587076044</v>
      </c>
      <c r="D125" s="199">
        <f t="shared" si="42"/>
        <v>11.246186516526919</v>
      </c>
      <c r="E125" s="199">
        <f t="shared" si="42"/>
        <v>11.703677233620354</v>
      </c>
      <c r="F125" s="199">
        <f t="shared" si="42"/>
        <v>11.784718119641543</v>
      </c>
      <c r="G125" s="199">
        <f t="shared" si="42"/>
        <v>11.751533912666497</v>
      </c>
      <c r="H125" s="199">
        <f t="shared" si="42"/>
        <v>11.567510575984379</v>
      </c>
      <c r="I125" s="93"/>
      <c r="J125" s="93"/>
      <c r="K125" s="93"/>
      <c r="L125" s="93"/>
      <c r="M125" s="93"/>
      <c r="N125" s="93"/>
      <c r="O125" s="124"/>
      <c r="P125" s="124"/>
      <c r="Q125" s="124"/>
      <c r="R125" s="124"/>
      <c r="S125" s="124"/>
      <c r="T125" s="124"/>
    </row>
    <row r="126" spans="1:20" ht="11.25">
      <c r="A126" s="194" t="s">
        <v>72</v>
      </c>
      <c r="B126" s="195"/>
      <c r="C126" s="124">
        <f t="shared" si="42"/>
        <v>78.12097949416695</v>
      </c>
      <c r="D126" s="124">
        <f t="shared" si="42"/>
        <v>73.33904169404434</v>
      </c>
      <c r="E126" s="124">
        <f t="shared" si="42"/>
        <v>66.31971347130653</v>
      </c>
      <c r="F126" s="124">
        <f t="shared" si="42"/>
        <v>59.78679715353815</v>
      </c>
      <c r="G126" s="124">
        <f t="shared" si="42"/>
        <v>50.63067565626849</v>
      </c>
      <c r="H126" s="124">
        <f t="shared" si="42"/>
        <v>46.49482584139415</v>
      </c>
      <c r="I126" s="93"/>
      <c r="J126" s="93"/>
      <c r="K126" s="93"/>
      <c r="L126" s="93"/>
      <c r="M126" s="93"/>
      <c r="N126" s="93"/>
      <c r="O126" s="124"/>
      <c r="P126" s="124"/>
      <c r="Q126" s="124"/>
      <c r="R126" s="124"/>
      <c r="S126" s="124"/>
      <c r="T126" s="124"/>
    </row>
    <row r="127" spans="1:20" ht="11.25">
      <c r="A127" s="196" t="s">
        <v>73</v>
      </c>
      <c r="B127" s="197"/>
      <c r="C127" s="200">
        <f t="shared" si="42"/>
        <v>79.14027588177903</v>
      </c>
      <c r="D127" s="200">
        <f t="shared" si="42"/>
        <v>70.18445869480071</v>
      </c>
      <c r="E127" s="200">
        <f t="shared" si="42"/>
        <v>68.57951727476112</v>
      </c>
      <c r="F127" s="200">
        <f t="shared" si="42"/>
        <v>63.70363068034148</v>
      </c>
      <c r="G127" s="200">
        <f t="shared" si="42"/>
        <v>59.87840027141466</v>
      </c>
      <c r="H127" s="200">
        <f t="shared" si="42"/>
        <v>55.58036153406429</v>
      </c>
      <c r="I127" s="93"/>
      <c r="J127" s="93"/>
      <c r="K127" s="93"/>
      <c r="L127" s="93"/>
      <c r="M127" s="93"/>
      <c r="N127" s="93"/>
      <c r="O127" s="124"/>
      <c r="P127" s="124"/>
      <c r="Q127" s="124"/>
      <c r="R127" s="124"/>
      <c r="S127" s="124"/>
      <c r="T127" s="124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1" t="s">
        <v>74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28" t="s">
        <v>75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1.25">
      <c r="A132" s="128"/>
    </row>
  </sheetData>
  <mergeCells count="33">
    <mergeCell ref="I19:N19"/>
    <mergeCell ref="I32:N32"/>
    <mergeCell ref="I115:N115"/>
    <mergeCell ref="O4:T4"/>
    <mergeCell ref="I97:N97"/>
    <mergeCell ref="A59:R59"/>
    <mergeCell ref="C19:H19"/>
    <mergeCell ref="O19:T19"/>
    <mergeCell ref="C79:H79"/>
    <mergeCell ref="O79:T79"/>
    <mergeCell ref="O32:T32"/>
    <mergeCell ref="I79:N79"/>
    <mergeCell ref="I4:N4"/>
    <mergeCell ref="A89:R89"/>
    <mergeCell ref="A46:A57"/>
    <mergeCell ref="C32:H32"/>
    <mergeCell ref="A97:B98"/>
    <mergeCell ref="C97:H97"/>
    <mergeCell ref="O115:T115"/>
    <mergeCell ref="C115:G115"/>
    <mergeCell ref="A121:B121"/>
    <mergeCell ref="A115:B116"/>
    <mergeCell ref="A120:B120"/>
    <mergeCell ref="A126:B126"/>
    <mergeCell ref="A127:B127"/>
    <mergeCell ref="A122:H122"/>
    <mergeCell ref="A4:B5"/>
    <mergeCell ref="A32:B33"/>
    <mergeCell ref="A19:B20"/>
    <mergeCell ref="A34:A45"/>
    <mergeCell ref="A79:B80"/>
    <mergeCell ref="A107:H107"/>
    <mergeCell ref="C4:H4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255" man="1"/>
    <brk id="76" max="19" man="1"/>
    <brk id="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2012-06-27T22:22:22Z</dcterms:created>
  <dcterms:modified xsi:type="dcterms:W3CDTF">2012-06-27T22:22:37Z</dcterms:modified>
  <cp:category/>
  <cp:version/>
  <cp:contentType/>
  <cp:contentStatus/>
</cp:coreProperties>
</file>