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tabRatio="599" activeTab="0"/>
  </bookViews>
  <sheets>
    <sheet name="Bolsas" sheetId="1" r:id="rId1"/>
  </sheets>
  <definedNames>
    <definedName name="_xlnm.Print_Area" localSheetId="0">'Bolsas'!$A$1:$AA$47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<sst xmlns="http://schemas.openxmlformats.org/spreadsheetml/2006/main" count="63" uniqueCount="49">
  <si>
    <t>Norte</t>
  </si>
  <si>
    <t>Nordeste</t>
  </si>
  <si>
    <t>Sudeste</t>
  </si>
  <si>
    <t>Sul</t>
  </si>
  <si>
    <t>Total</t>
  </si>
  <si>
    <t>SP</t>
  </si>
  <si>
    <t>RJ</t>
  </si>
  <si>
    <t>RS</t>
  </si>
  <si>
    <t>MG</t>
  </si>
  <si>
    <t>PE</t>
  </si>
  <si>
    <t>SC</t>
  </si>
  <si>
    <t>PR</t>
  </si>
  <si>
    <t>CE</t>
  </si>
  <si>
    <t>BA</t>
  </si>
  <si>
    <t>PB</t>
  </si>
  <si>
    <t>PA</t>
  </si>
  <si>
    <t>RN</t>
  </si>
  <si>
    <t>AM</t>
  </si>
  <si>
    <t>GO</t>
  </si>
  <si>
    <t>Subtotal</t>
  </si>
  <si>
    <t>Investimentos R$ mil correntes</t>
  </si>
  <si>
    <t>SE</t>
  </si>
  <si>
    <t>AC</t>
  </si>
  <si>
    <t>AP</t>
  </si>
  <si>
    <t>RO</t>
  </si>
  <si>
    <t>RR</t>
  </si>
  <si>
    <t>TO</t>
  </si>
  <si>
    <t>AL</t>
  </si>
  <si>
    <t>MA</t>
  </si>
  <si>
    <t>PI</t>
  </si>
  <si>
    <t>ES</t>
  </si>
  <si>
    <t>MT</t>
  </si>
  <si>
    <t>MS</t>
  </si>
  <si>
    <t>Região / UF
(1)</t>
  </si>
  <si>
    <t>Tabela 1.5.2</t>
  </si>
  <si>
    <t>-</t>
  </si>
  <si>
    <t>C. Oeste (3)</t>
  </si>
  <si>
    <t>DF (3)</t>
  </si>
  <si>
    <t>Outros invest. (5)</t>
  </si>
  <si>
    <t>(2) Os percentuais foram calculados desconsiderando os recursos da linha de UF Não informada.</t>
  </si>
  <si>
    <t xml:space="preserve">(4) Inclui também recursos relativos aos programas de capacitação institucional do MCT (PCI) e do CNPq. </t>
  </si>
  <si>
    <t>Não info (4)</t>
  </si>
  <si>
    <t>(5) Inclui, entre outros, investimentos referentes às ações de gestão, acompanhamento e avaliação.</t>
  </si>
  <si>
    <t>Notas: Inclui recursos dos fundos setoriais; Não inclui bolsas de curta duração (fluxo contínuo); Não inclui os recursos repassados às FAPs, relativos ao Programa de Iniciação Científica Júnior, considerados no fomento à pesquisa;</t>
  </si>
  <si>
    <t>(3) Pode incluir parcela de investimentos relativos a algumas institituições multiestaduais ou multi-regionais, como Embrapa, por exemplo, cujos dados da unidade institucional não foram informados.</t>
  </si>
  <si>
    <t>(1) Bolsas no país: UF de destino; Bolsas no exterior: UF da instituição de vínculo (quando não há vínculo, os recursos são computados em UF não informada);</t>
  </si>
  <si>
    <t>Percentual % (2)</t>
  </si>
  <si>
    <t>CNPq - Bolsas no país e no exterior: investimentos realizados segundo região e unidade da federação - 1996-2015</t>
  </si>
  <si>
    <t>Fonte: CNPq/AEI.               (1.5.2-UF_9615_$)</t>
  </si>
</sst>
</file>

<file path=xl/styles.xml><?xml version="1.0" encoding="utf-8"?>
<styleSheet xmlns="http://schemas.openxmlformats.org/spreadsheetml/2006/main">
  <numFmts count="54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0.0"/>
    <numFmt numFmtId="195" formatCode="#,##0.0"/>
    <numFmt numFmtId="196" formatCode="#,##0.000000"/>
    <numFmt numFmtId="197" formatCode="#,##0.00000_);\(#,##0.00000\)"/>
    <numFmt numFmtId="198" formatCode="#,##0.00000"/>
    <numFmt numFmtId="199" formatCode="#,##0.0000"/>
    <numFmt numFmtId="200" formatCode="_(* #,##0_);_(* \(#,##0\);_(* &quot;-&quot;??_);_(@_)"/>
    <numFmt numFmtId="201" formatCode="0.0000"/>
    <numFmt numFmtId="202" formatCode="0.000"/>
    <numFmt numFmtId="203" formatCode="0.00000"/>
    <numFmt numFmtId="204" formatCode="#,##0.0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00000"/>
    <numFmt numFmtId="209" formatCode="_-* #,##0_-;\-* #,##0_-;_-* &quot;-&quot;??_-;_-@_-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53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53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6" fillId="0" borderId="0" xfId="53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95" fontId="13" fillId="0" borderId="0" xfId="53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Alignment="1">
      <alignment vertical="center"/>
    </xf>
    <xf numFmtId="3" fontId="0" fillId="0" borderId="0" xfId="53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53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5" fontId="4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4" fillId="0" borderId="0" xfId="53" applyNumberFormat="1" applyFont="1" applyFill="1" applyAlignment="1">
      <alignment vertical="center"/>
    </xf>
    <xf numFmtId="0" fontId="6" fillId="0" borderId="0" xfId="0" applyFont="1" applyFill="1" applyAlignment="1">
      <alignment/>
    </xf>
    <xf numFmtId="3" fontId="14" fillId="0" borderId="0" xfId="53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4" xfId="53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6" fillId="0" borderId="0" xfId="53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3" fontId="4" fillId="0" borderId="2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3" fillId="0" borderId="26" xfId="0" applyNumberFormat="1" applyFont="1" applyBorder="1" applyAlignment="1">
      <alignment horizontal="center" vertical="center"/>
    </xf>
    <xf numFmtId="0" fontId="3" fillId="0" borderId="30" xfId="53" applyNumberFormat="1" applyFont="1" applyBorder="1" applyAlignment="1">
      <alignment horizontal="center" vertical="center"/>
    </xf>
    <xf numFmtId="0" fontId="3" fillId="0" borderId="14" xfId="53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/>
    </xf>
    <xf numFmtId="0" fontId="3" fillId="0" borderId="31" xfId="53" applyNumberFormat="1" applyFont="1" applyBorder="1" applyAlignment="1">
      <alignment horizontal="center" vertical="center"/>
    </xf>
    <xf numFmtId="3" fontId="15" fillId="0" borderId="23" xfId="55" applyNumberFormat="1" applyFont="1" applyFill="1" applyBorder="1" applyAlignment="1" applyProtection="1">
      <alignment/>
      <protection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0" fillId="0" borderId="27" xfId="0" applyBorder="1" applyAlignment="1">
      <alignment vertical="center"/>
    </xf>
    <xf numFmtId="3" fontId="0" fillId="0" borderId="27" xfId="53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51" fillId="0" borderId="0" xfId="0" applyNumberFormat="1" applyFont="1" applyAlignment="1">
      <alignment/>
    </xf>
    <xf numFmtId="0" fontId="4" fillId="0" borderId="35" xfId="0" applyFont="1" applyBorder="1" applyAlignment="1">
      <alignment horizontal="center" vertical="center"/>
    </xf>
    <xf numFmtId="0" fontId="3" fillId="0" borderId="26" xfId="53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1" fillId="0" borderId="2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38</xdr:row>
      <xdr:rowOff>0</xdr:rowOff>
    </xdr:from>
    <xdr:ext cx="76200" cy="200025"/>
    <xdr:sp>
      <xdr:nvSpPr>
        <xdr:cNvPr id="1" name="Text Box 204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" name="Text Box 205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" name="Text Box 205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" name="Text Box 205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" name="Text Box 205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6" name="Text Box 205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" name="Text Box 2059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8" name="Text Box 2060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" name="Text Box 206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" name="Text Box 206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1" name="Text Box 2063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2" name="Text Box 206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3" name="Text Box 206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4" name="Text Box 206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5" name="Text Box 206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6" name="Text Box 206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7" name="Text Box 206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8" name="Text Box 207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9" name="Text Box 207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0" name="Text Box 207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1" name="Text Box 207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22" name="Text Box 207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23" name="Text Box 2075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24" name="Text Box 2076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5" name="Text Box 207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6" name="Text Box 207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27" name="Text Box 2079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28" name="Text Box 2080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29" name="Text Box 208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0" name="Text Box 208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1" name="Text Box 208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2" name="Text Box 208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3" name="Text Box 208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4" name="Text Box 208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5" name="Text Box 208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6" name="Text Box 208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37" name="Text Box 208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38" name="Text Box 2090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39" name="Text Box 2091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40" name="Text Box 2092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1" name="Text Box 209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2" name="Text Box 209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43" name="Text Box 2095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44" name="Text Box 2096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5" name="Text Box 209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6" name="Text Box 209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7" name="Text Box 209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8" name="Text Box 210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49" name="Text Box 210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0" name="Text Box 210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1" name="Text Box 210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2" name="Text Box 210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3" name="Text Box 210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54" name="Text Box 2106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55" name="Text Box 2107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56" name="Text Box 2108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7" name="Text Box 210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58" name="Text Box 211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59" name="Text Box 2111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60" name="Text Box 2112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1" name="Text Box 211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2" name="Text Box 211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3" name="Text Box 211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4" name="Text Box 211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5" name="Text Box 211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6" name="Text Box 211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7" name="Text Box 211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8" name="Text Box 212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69" name="Text Box 212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0" name="Text Box 2122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1" name="Text Box 2123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2" name="Text Box 212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73" name="Text Box 212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74" name="Text Box 212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5" name="Text Box 2127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76" name="Text Box 2128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77" name="Text Box 212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78" name="Text Box 213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79" name="Text Box 213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0" name="Text Box 213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1" name="Text Box 213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2" name="Text Box 213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3" name="Text Box 213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4" name="Text Box 213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5" name="Text Box 213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86" name="Text Box 2138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87" name="Text Box 2139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88" name="Text Box 2140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89" name="Text Box 214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0" name="Text Box 214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91" name="Text Box 2143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92" name="Text Box 214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3" name="Text Box 2145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4" name="Text Box 2146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5" name="Text Box 214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6" name="Text Box 214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7" name="Text Box 2149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8" name="Text Box 2150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99" name="Text Box 215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0" name="Text Box 215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1" name="Text Box 215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02" name="Text Box 2154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03" name="Text Box 2155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04" name="Text Box 2156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5" name="Text Box 2157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6" name="Text Box 2158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07" name="Text Box 2159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114300</xdr:rowOff>
    </xdr:from>
    <xdr:ext cx="76200" cy="200025"/>
    <xdr:sp>
      <xdr:nvSpPr>
        <xdr:cNvPr id="108" name="Text Box 2160"/>
        <xdr:cNvSpPr txBox="1">
          <a:spLocks noChangeArrowheads="1"/>
        </xdr:cNvSpPr>
      </xdr:nvSpPr>
      <xdr:spPr>
        <a:xfrm>
          <a:off x="11410950" y="553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09" name="Text Box 2161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10" name="Text Box 2162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11" name="Text Box 2163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76200" cy="200025"/>
    <xdr:sp>
      <xdr:nvSpPr>
        <xdr:cNvPr id="112" name="Text Box 2164"/>
        <xdr:cNvSpPr txBox="1">
          <a:spLocks noChangeArrowheads="1"/>
        </xdr:cNvSpPr>
      </xdr:nvSpPr>
      <xdr:spPr>
        <a:xfrm>
          <a:off x="114109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3" name="Text Box 216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4" name="Text Box 216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5" name="Text Box 216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6" name="Text Box 216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7" name="Text Box 216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8" name="Text Box 217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19" name="Text Box 217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0" name="Text Box 217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1" name="Text Box 217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2" name="Text Box 217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3" name="Text Box 217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4" name="Text Box 217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5" name="Text Box 217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6" name="Text Box 217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7" name="Text Box 217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8" name="Text Box 218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29" name="Text Box 218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0" name="Text Box 218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1" name="Text Box 218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2" name="Text Box 218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3" name="Text Box 218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4" name="Text Box 218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5" name="Text Box 218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6" name="Text Box 218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7" name="Text Box 218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8" name="Text Box 219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39" name="Text Box 219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0" name="Text Box 219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1" name="Text Box 219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2" name="Text Box 219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3" name="Text Box 219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4" name="Text Box 219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5" name="Text Box 219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6" name="Text Box 219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7" name="Text Box 219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8" name="Text Box 220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49" name="Text Box 220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0" name="Text Box 220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1" name="Text Box 220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2" name="Text Box 220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3" name="Text Box 220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4" name="Text Box 220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5" name="Text Box 220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6" name="Text Box 220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7" name="Text Box 220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8" name="Text Box 221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59" name="Text Box 221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0" name="Text Box 221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1" name="Text Box 221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2" name="Text Box 221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3" name="Text Box 221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4" name="Text Box 221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5" name="Text Box 221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6" name="Text Box 221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7" name="Text Box 221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8" name="Text Box 222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69" name="Text Box 222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0" name="Text Box 222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1" name="Text Box 222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2" name="Text Box 222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3" name="Text Box 222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4" name="Text Box 222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5" name="Text Box 222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6" name="Text Box 222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7" name="Text Box 222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8" name="Text Box 223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79" name="Text Box 223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0" name="Text Box 2232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1" name="Text Box 2233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2" name="Text Box 2234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3" name="Text Box 2235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4" name="Text Box 2236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5" name="Text Box 2237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6" name="Text Box 2238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7" name="Text Box 2239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8" name="Text Box 2240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76200" cy="200025"/>
    <xdr:sp>
      <xdr:nvSpPr>
        <xdr:cNvPr id="189" name="Text Box 2241"/>
        <xdr:cNvSpPr txBox="1">
          <a:spLocks noChangeArrowheads="1"/>
        </xdr:cNvSpPr>
      </xdr:nvSpPr>
      <xdr:spPr>
        <a:xfrm>
          <a:off x="1141095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0" name="Text Box 2124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1" name="Text Box 2125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2" name="Text Box 2126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3" name="Text Box 2127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4" name="Text Box 2128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5" name="Text Box 2129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6" name="Text Box 2130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7" name="Text Box 2131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8" name="Text Box 2132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199" name="Text Box 2133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0" name="Text Box 2134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1" name="Text Box 2135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2" name="Text Box 2136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3" name="Text Box 2137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4" name="Text Box 2138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5" name="Text Box 2139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06" name="Text Box 2140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07" name="Text Box 2141"/>
        <xdr:cNvSpPr txBox="1">
          <a:spLocks noChangeArrowheads="1"/>
        </xdr:cNvSpPr>
      </xdr:nvSpPr>
      <xdr:spPr>
        <a:xfrm>
          <a:off x="941070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08" name="Text Box 2142"/>
        <xdr:cNvSpPr txBox="1">
          <a:spLocks noChangeArrowheads="1"/>
        </xdr:cNvSpPr>
      </xdr:nvSpPr>
      <xdr:spPr>
        <a:xfrm>
          <a:off x="941070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09" name="Text Box 2143"/>
        <xdr:cNvSpPr txBox="1">
          <a:spLocks noChangeArrowheads="1"/>
        </xdr:cNvSpPr>
      </xdr:nvSpPr>
      <xdr:spPr>
        <a:xfrm>
          <a:off x="941070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114300</xdr:rowOff>
    </xdr:from>
    <xdr:ext cx="76200" cy="200025"/>
    <xdr:sp>
      <xdr:nvSpPr>
        <xdr:cNvPr id="210" name="Text Box 2144"/>
        <xdr:cNvSpPr txBox="1">
          <a:spLocks noChangeArrowheads="1"/>
        </xdr:cNvSpPr>
      </xdr:nvSpPr>
      <xdr:spPr>
        <a:xfrm>
          <a:off x="941070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11" name="Text Box 2145"/>
        <xdr:cNvSpPr txBox="1">
          <a:spLocks noChangeArrowheads="1"/>
        </xdr:cNvSpPr>
      </xdr:nvSpPr>
      <xdr:spPr>
        <a:xfrm>
          <a:off x="941070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2" name="Text Box 2146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3" name="Text Box 2147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4" name="Text Box 2148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5" name="Text Box 2149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6" name="Text Box 2150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7" name="Text Box 2151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8" name="Text Box 2152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19" name="Text Box 2153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0" name="Text Box 2154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1" name="Text Box 2155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2" name="Text Box 2156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3" name="Text Box 2157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4" name="Text Box 2158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5" name="Text Box 2159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76200" cy="200025"/>
    <xdr:sp>
      <xdr:nvSpPr>
        <xdr:cNvPr id="226" name="Text Box 2160"/>
        <xdr:cNvSpPr txBox="1">
          <a:spLocks noChangeArrowheads="1"/>
        </xdr:cNvSpPr>
      </xdr:nvSpPr>
      <xdr:spPr>
        <a:xfrm>
          <a:off x="941070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7" name="Text Box 2161"/>
        <xdr:cNvSpPr txBox="1">
          <a:spLocks noChangeArrowheads="1"/>
        </xdr:cNvSpPr>
      </xdr:nvSpPr>
      <xdr:spPr>
        <a:xfrm>
          <a:off x="941070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8" name="Text Box 2162"/>
        <xdr:cNvSpPr txBox="1">
          <a:spLocks noChangeArrowheads="1"/>
        </xdr:cNvSpPr>
      </xdr:nvSpPr>
      <xdr:spPr>
        <a:xfrm>
          <a:off x="941070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76200" cy="200025"/>
    <xdr:sp>
      <xdr:nvSpPr>
        <xdr:cNvPr id="229" name="Text Box 2163"/>
        <xdr:cNvSpPr txBox="1">
          <a:spLocks noChangeArrowheads="1"/>
        </xdr:cNvSpPr>
      </xdr:nvSpPr>
      <xdr:spPr>
        <a:xfrm>
          <a:off x="9410700" y="572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showZeros="0" tabSelected="1" zoomScale="102" zoomScaleNormal="102" zoomScalePageLayoutView="0" workbookViewId="0" topLeftCell="A1">
      <selection activeCell="A50" sqref="A50:IV76"/>
    </sheetView>
  </sheetViews>
  <sheetFormatPr defaultColWidth="10.28125" defaultRowHeight="12.75"/>
  <cols>
    <col min="1" max="1" width="1.421875" style="6" customWidth="1"/>
    <col min="2" max="2" width="8.421875" style="6" customWidth="1"/>
    <col min="3" max="6" width="6.57421875" style="6" bestFit="1" customWidth="1"/>
    <col min="7" max="7" width="6.57421875" style="19" customWidth="1"/>
    <col min="8" max="13" width="6.57421875" style="7" bestFit="1" customWidth="1"/>
    <col min="14" max="16" width="6.57421875" style="7" customWidth="1"/>
    <col min="17" max="17" width="7.8515625" style="7" bestFit="1" customWidth="1"/>
    <col min="18" max="19" width="7.8515625" style="7" customWidth="1"/>
    <col min="20" max="22" width="7.8515625" style="7" bestFit="1" customWidth="1"/>
    <col min="23" max="24" width="4.421875" style="7" bestFit="1" customWidth="1"/>
    <col min="25" max="27" width="4.421875" style="6" bestFit="1" customWidth="1"/>
    <col min="28" max="16384" width="10.28125" style="6" customWidth="1"/>
  </cols>
  <sheetData>
    <row r="1" spans="1:25" ht="12" customHeight="1">
      <c r="A1" s="76" t="s">
        <v>34</v>
      </c>
      <c r="B1" s="5"/>
      <c r="C1" s="5"/>
      <c r="D1" s="53"/>
      <c r="E1" s="53"/>
      <c r="F1" s="16"/>
      <c r="G1" s="54"/>
      <c r="H1" s="56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1"/>
      <c r="X1" s="11"/>
      <c r="Y1" s="17"/>
    </row>
    <row r="2" spans="1:27" ht="12.75" customHeight="1" thickBot="1">
      <c r="A2" s="77" t="s">
        <v>47</v>
      </c>
      <c r="V2" s="92"/>
      <c r="W2" s="93"/>
      <c r="X2" s="93"/>
      <c r="Y2" s="92"/>
      <c r="Z2" s="92"/>
      <c r="AA2" s="92"/>
    </row>
    <row r="3" spans="1:27" ht="12.75">
      <c r="A3" s="108" t="s">
        <v>33</v>
      </c>
      <c r="B3" s="109"/>
      <c r="C3" s="106" t="s">
        <v>20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6"/>
      <c r="W3" s="105" t="s">
        <v>46</v>
      </c>
      <c r="X3" s="105"/>
      <c r="Y3" s="105"/>
      <c r="Z3" s="105"/>
      <c r="AA3" s="105"/>
    </row>
    <row r="4" spans="1:27" ht="10.5" customHeight="1">
      <c r="A4" s="104"/>
      <c r="B4" s="104"/>
      <c r="C4" s="44">
        <v>1996</v>
      </c>
      <c r="D4" s="28">
        <v>1997</v>
      </c>
      <c r="E4" s="28">
        <v>1998</v>
      </c>
      <c r="F4" s="2">
        <v>1999</v>
      </c>
      <c r="G4" s="3">
        <v>2000</v>
      </c>
      <c r="H4" s="3">
        <v>2001</v>
      </c>
      <c r="I4" s="3">
        <v>2002</v>
      </c>
      <c r="J4" s="29">
        <v>2003</v>
      </c>
      <c r="K4" s="29">
        <v>2004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83">
        <v>2011</v>
      </c>
      <c r="S4" s="86">
        <v>2012</v>
      </c>
      <c r="T4" s="86">
        <v>2013</v>
      </c>
      <c r="U4" s="97">
        <v>2014</v>
      </c>
      <c r="V4" s="84">
        <v>2015</v>
      </c>
      <c r="W4" s="94">
        <v>1996</v>
      </c>
      <c r="X4" s="90">
        <v>2000</v>
      </c>
      <c r="Y4" s="90">
        <v>2006</v>
      </c>
      <c r="Z4" s="90">
        <v>2010</v>
      </c>
      <c r="AA4" s="91">
        <v>2015</v>
      </c>
    </row>
    <row r="5" spans="1:27" ht="12.75">
      <c r="A5" s="32" t="s">
        <v>0</v>
      </c>
      <c r="B5" s="32"/>
      <c r="C5" s="47">
        <f>SUM(C6:C12)</f>
        <v>7688.4887</v>
      </c>
      <c r="D5" s="51">
        <f>SUM(D6:D12)</f>
        <v>8826.82032</v>
      </c>
      <c r="E5" s="52">
        <f>SUM(E6:E12)</f>
        <v>8910.96119</v>
      </c>
      <c r="F5" s="52">
        <f aca="true" t="shared" si="0" ref="F5:V5">SUM(F6:F12)</f>
        <v>7568.37237</v>
      </c>
      <c r="G5" s="52">
        <f t="shared" si="0"/>
        <v>8087.43076999999</v>
      </c>
      <c r="H5" s="52">
        <f t="shared" si="0"/>
        <v>9448.834</v>
      </c>
      <c r="I5" s="52">
        <f t="shared" si="0"/>
        <v>9916.49</v>
      </c>
      <c r="J5" s="52">
        <f t="shared" si="0"/>
        <v>10915.35</v>
      </c>
      <c r="K5" s="52">
        <f t="shared" si="0"/>
        <v>14294.153000000002</v>
      </c>
      <c r="L5" s="52">
        <f t="shared" si="0"/>
        <v>15822.065</v>
      </c>
      <c r="M5" s="52">
        <f t="shared" si="0"/>
        <v>21537.471</v>
      </c>
      <c r="N5" s="52">
        <f t="shared" si="0"/>
        <v>23366.314000000002</v>
      </c>
      <c r="O5" s="52">
        <f t="shared" si="0"/>
        <v>26637.99</v>
      </c>
      <c r="P5" s="52">
        <f t="shared" si="0"/>
        <v>30627.99</v>
      </c>
      <c r="Q5" s="52">
        <f t="shared" si="0"/>
        <v>35877.886999999995</v>
      </c>
      <c r="R5" s="52">
        <f t="shared" si="0"/>
        <v>41821.053</v>
      </c>
      <c r="S5" s="52">
        <f t="shared" si="0"/>
        <v>45579.64766999999</v>
      </c>
      <c r="T5" s="52">
        <f t="shared" si="0"/>
        <v>47681.66477999999</v>
      </c>
      <c r="U5" s="52">
        <f t="shared" si="0"/>
        <v>54185.47518</v>
      </c>
      <c r="V5" s="70">
        <f t="shared" si="0"/>
        <v>52166.516</v>
      </c>
      <c r="W5" s="33">
        <f aca="true" t="shared" si="1" ref="W5:W36">+C5*100/(C$38-C$37)</f>
        <v>1.7421324223830799</v>
      </c>
      <c r="X5" s="33">
        <f aca="true" t="shared" si="2" ref="X5:X36">+G5*100/(G$38-G$37)</f>
        <v>2.429118530878847</v>
      </c>
      <c r="Y5" s="33">
        <f aca="true" t="shared" si="3" ref="Y5:Y36">+L5*100/(L$38-L$37)</f>
        <v>2.7707745463356908</v>
      </c>
      <c r="Z5" s="33">
        <f aca="true" t="shared" si="4" ref="Z5:Z36">+Q5*100/(Q$38-Q$37)</f>
        <v>3.741891082783892</v>
      </c>
      <c r="AA5" s="33">
        <f aca="true" t="shared" si="5" ref="AA5:AA36">+V5*100/(V$38-V$37)</f>
        <v>3.1165463448126465</v>
      </c>
    </row>
    <row r="6" spans="1:27" ht="11.25" customHeight="1">
      <c r="A6" s="75"/>
      <c r="B6" s="34" t="s">
        <v>22</v>
      </c>
      <c r="C6" s="48">
        <v>218.4</v>
      </c>
      <c r="D6" s="40">
        <v>222.7</v>
      </c>
      <c r="E6" s="40">
        <v>215.4</v>
      </c>
      <c r="F6" s="40">
        <v>192</v>
      </c>
      <c r="G6" s="40">
        <v>299.38023</v>
      </c>
      <c r="H6" s="40">
        <v>437.794</v>
      </c>
      <c r="I6" s="40">
        <v>434.23699999999997</v>
      </c>
      <c r="J6" s="40">
        <v>440.575</v>
      </c>
      <c r="K6" s="40">
        <v>410.129</v>
      </c>
      <c r="L6" s="40">
        <v>383.52700000000004</v>
      </c>
      <c r="M6" s="40">
        <v>631.418</v>
      </c>
      <c r="N6" s="40">
        <v>616.911</v>
      </c>
      <c r="O6" s="40">
        <v>948.083</v>
      </c>
      <c r="P6" s="40">
        <v>896.62</v>
      </c>
      <c r="Q6" s="40">
        <v>891.156</v>
      </c>
      <c r="R6" s="40">
        <v>1170.172</v>
      </c>
      <c r="S6" s="40">
        <v>1123.99397</v>
      </c>
      <c r="T6" s="40">
        <v>1189.62431</v>
      </c>
      <c r="U6" s="40">
        <v>1126.72557</v>
      </c>
      <c r="V6" s="87">
        <v>1966.68304</v>
      </c>
      <c r="W6" s="35">
        <f t="shared" si="1"/>
        <v>0.04948719259332002</v>
      </c>
      <c r="X6" s="35">
        <f t="shared" si="2"/>
        <v>0.08992102500208136</v>
      </c>
      <c r="Y6" s="35">
        <f t="shared" si="3"/>
        <v>0.0671636002906377</v>
      </c>
      <c r="Z6" s="35">
        <f>+Q6*100/(Q$38-Q$37)</f>
        <v>0.09294328536597939</v>
      </c>
      <c r="AA6" s="35">
        <f t="shared" si="5"/>
        <v>0.11749411901912374</v>
      </c>
    </row>
    <row r="7" spans="1:27" ht="11.25" customHeight="1">
      <c r="A7" s="75"/>
      <c r="B7" s="34" t="s">
        <v>17</v>
      </c>
      <c r="C7" s="48">
        <v>2779.2</v>
      </c>
      <c r="D7" s="40">
        <v>2887.041120000001</v>
      </c>
      <c r="E7" s="40">
        <v>2624.8830099999996</v>
      </c>
      <c r="F7" s="40">
        <v>2408.96001</v>
      </c>
      <c r="G7" s="40">
        <v>2816.4952999999896</v>
      </c>
      <c r="H7" s="40">
        <v>2912.138</v>
      </c>
      <c r="I7" s="40">
        <v>2930.324</v>
      </c>
      <c r="J7" s="40">
        <v>3954.3050000000003</v>
      </c>
      <c r="K7" s="40">
        <v>5398.858</v>
      </c>
      <c r="L7" s="40">
        <v>5833.924</v>
      </c>
      <c r="M7" s="40">
        <v>8403.203</v>
      </c>
      <c r="N7" s="40">
        <v>8750.693</v>
      </c>
      <c r="O7" s="40">
        <v>9108.844</v>
      </c>
      <c r="P7" s="40">
        <v>10562.946</v>
      </c>
      <c r="Q7" s="40">
        <v>12208.185</v>
      </c>
      <c r="R7" s="40">
        <v>13645.162</v>
      </c>
      <c r="S7" s="40">
        <v>14439.42263</v>
      </c>
      <c r="T7" s="40">
        <v>15054.80066</v>
      </c>
      <c r="U7" s="40">
        <v>15851.53932</v>
      </c>
      <c r="V7" s="87">
        <v>13607.85138</v>
      </c>
      <c r="W7" s="35">
        <f t="shared" si="1"/>
        <v>0.6297381211325778</v>
      </c>
      <c r="X7" s="35">
        <f t="shared" si="2"/>
        <v>0.8459548056648356</v>
      </c>
      <c r="Y7" s="35">
        <f t="shared" si="3"/>
        <v>1.0216421260092725</v>
      </c>
      <c r="Z7" s="35">
        <f t="shared" si="4"/>
        <v>1.2732549881902486</v>
      </c>
      <c r="AA7" s="35">
        <f t="shared" si="5"/>
        <v>0.8129639993418906</v>
      </c>
    </row>
    <row r="8" spans="1:27" ht="11.25" customHeight="1">
      <c r="A8" s="75"/>
      <c r="B8" s="34" t="s">
        <v>23</v>
      </c>
      <c r="C8" s="48">
        <v>0</v>
      </c>
      <c r="D8" s="40">
        <v>6.5</v>
      </c>
      <c r="E8" s="40">
        <v>130.4</v>
      </c>
      <c r="F8" s="40">
        <v>156.6</v>
      </c>
      <c r="G8" s="40">
        <v>163.48475</v>
      </c>
      <c r="H8" s="40">
        <v>144.889</v>
      </c>
      <c r="I8" s="40">
        <v>162.703</v>
      </c>
      <c r="J8" s="40">
        <v>43.362</v>
      </c>
      <c r="K8" s="40">
        <v>52.699</v>
      </c>
      <c r="L8" s="40">
        <v>99.417</v>
      </c>
      <c r="M8" s="40">
        <v>360.987</v>
      </c>
      <c r="N8" s="40">
        <v>551.567</v>
      </c>
      <c r="O8" s="40">
        <v>651.367</v>
      </c>
      <c r="P8" s="40">
        <v>514.564</v>
      </c>
      <c r="Q8" s="40">
        <v>524.38</v>
      </c>
      <c r="R8" s="40">
        <v>671.564</v>
      </c>
      <c r="S8" s="40">
        <v>760.35574</v>
      </c>
      <c r="T8" s="40">
        <v>849.0572</v>
      </c>
      <c r="U8" s="40">
        <v>898.027</v>
      </c>
      <c r="V8" s="87">
        <v>1306.838</v>
      </c>
      <c r="W8" s="35">
        <f t="shared" si="1"/>
        <v>0</v>
      </c>
      <c r="X8" s="35">
        <f t="shared" si="2"/>
        <v>0.04910383124566717</v>
      </c>
      <c r="Y8" s="35">
        <f t="shared" si="3"/>
        <v>0.01740999629776868</v>
      </c>
      <c r="Z8" s="35">
        <f t="shared" si="4"/>
        <v>0.05469031233612552</v>
      </c>
      <c r="AA8" s="35">
        <f t="shared" si="5"/>
        <v>0.07807347518017628</v>
      </c>
    </row>
    <row r="9" spans="1:27" ht="11.25" customHeight="1">
      <c r="A9" s="75"/>
      <c r="B9" s="34" t="s">
        <v>15</v>
      </c>
      <c r="C9" s="48">
        <v>4216.6887</v>
      </c>
      <c r="D9" s="40">
        <v>5076.9792</v>
      </c>
      <c r="E9" s="40">
        <v>4989.678180000001</v>
      </c>
      <c r="F9" s="40">
        <v>3962.71236</v>
      </c>
      <c r="G9" s="40">
        <v>4078.4563800000005</v>
      </c>
      <c r="H9" s="40">
        <v>5179.879</v>
      </c>
      <c r="I9" s="40">
        <v>5521.317</v>
      </c>
      <c r="J9" s="40">
        <v>5746.706</v>
      </c>
      <c r="K9" s="40">
        <v>7524.7660000000005</v>
      </c>
      <c r="L9" s="40">
        <v>7827.453</v>
      </c>
      <c r="M9" s="40">
        <v>9890.199</v>
      </c>
      <c r="N9" s="40">
        <v>11094.532000000001</v>
      </c>
      <c r="O9" s="40">
        <v>13326.734</v>
      </c>
      <c r="P9" s="40">
        <v>15974.531</v>
      </c>
      <c r="Q9" s="40">
        <v>18825.705</v>
      </c>
      <c r="R9" s="40">
        <v>21716.003</v>
      </c>
      <c r="S9" s="40">
        <v>23627.03632</v>
      </c>
      <c r="T9" s="40">
        <v>25307.20281</v>
      </c>
      <c r="U9" s="40">
        <v>30102.22252</v>
      </c>
      <c r="V9" s="87">
        <v>27759.59167</v>
      </c>
      <c r="W9" s="35">
        <f t="shared" si="1"/>
        <v>0.9554582683286457</v>
      </c>
      <c r="X9" s="35">
        <f t="shared" si="2"/>
        <v>1.224993975440123</v>
      </c>
      <c r="Y9" s="35">
        <f t="shared" si="3"/>
        <v>1.3707507544077806</v>
      </c>
      <c r="Z9" s="35">
        <f t="shared" si="4"/>
        <v>1.9634305015404097</v>
      </c>
      <c r="AA9" s="35">
        <f t="shared" si="5"/>
        <v>1.6584211595160023</v>
      </c>
    </row>
    <row r="10" spans="1:27" ht="11.25" customHeight="1">
      <c r="A10" s="75"/>
      <c r="B10" s="34" t="s">
        <v>24</v>
      </c>
      <c r="C10" s="48">
        <v>174.6</v>
      </c>
      <c r="D10" s="40">
        <v>207.5</v>
      </c>
      <c r="E10" s="40">
        <v>493.2</v>
      </c>
      <c r="F10" s="40">
        <v>581.7</v>
      </c>
      <c r="G10" s="40">
        <v>460.31027000000006</v>
      </c>
      <c r="H10" s="40">
        <v>493.79699999999997</v>
      </c>
      <c r="I10" s="40">
        <v>646.259</v>
      </c>
      <c r="J10" s="40">
        <v>491.82800000000003</v>
      </c>
      <c r="K10" s="40">
        <v>424.402</v>
      </c>
      <c r="L10" s="40">
        <v>619.869</v>
      </c>
      <c r="M10" s="40">
        <v>836.665</v>
      </c>
      <c r="N10" s="40">
        <v>956.896</v>
      </c>
      <c r="O10" s="40">
        <v>1077.188</v>
      </c>
      <c r="P10" s="40">
        <v>1032.667</v>
      </c>
      <c r="Q10" s="40">
        <v>1082.801</v>
      </c>
      <c r="R10" s="40">
        <v>1476.389</v>
      </c>
      <c r="S10" s="40">
        <v>1674.3009</v>
      </c>
      <c r="T10" s="40">
        <v>1500.54945</v>
      </c>
      <c r="U10" s="40">
        <v>1603.43296</v>
      </c>
      <c r="V10" s="87">
        <v>2785.5834</v>
      </c>
      <c r="W10" s="35">
        <f t="shared" si="1"/>
        <v>0.03956256330949485</v>
      </c>
      <c r="X10" s="35">
        <f t="shared" si="2"/>
        <v>0.13825753055699383</v>
      </c>
      <c r="Y10" s="35">
        <f t="shared" si="3"/>
        <v>0.10855202827586401</v>
      </c>
      <c r="Z10" s="35">
        <f t="shared" si="4"/>
        <v>0.11293093727424587</v>
      </c>
      <c r="AA10" s="35">
        <f t="shared" si="5"/>
        <v>0.16641708952617773</v>
      </c>
    </row>
    <row r="11" spans="1:27" ht="11.25" customHeight="1">
      <c r="A11" s="74"/>
      <c r="B11" s="34" t="s">
        <v>25</v>
      </c>
      <c r="C11" s="48">
        <v>24.8</v>
      </c>
      <c r="D11" s="40">
        <v>77.9</v>
      </c>
      <c r="E11" s="40">
        <v>108.4</v>
      </c>
      <c r="F11" s="40">
        <v>79.3</v>
      </c>
      <c r="G11" s="40">
        <v>105.96403</v>
      </c>
      <c r="H11" s="40">
        <v>144.312</v>
      </c>
      <c r="I11" s="40">
        <v>123.694</v>
      </c>
      <c r="J11" s="40">
        <v>118.841</v>
      </c>
      <c r="K11" s="40">
        <v>173.456</v>
      </c>
      <c r="L11" s="40">
        <v>110.173</v>
      </c>
      <c r="M11" s="40">
        <v>398.659</v>
      </c>
      <c r="N11" s="40">
        <v>326.712</v>
      </c>
      <c r="O11" s="40">
        <v>347.303</v>
      </c>
      <c r="P11" s="40">
        <v>360.644</v>
      </c>
      <c r="Q11" s="40">
        <v>401.045</v>
      </c>
      <c r="R11" s="85">
        <v>553.132</v>
      </c>
      <c r="S11" s="85">
        <v>595.81636</v>
      </c>
      <c r="T11" s="85">
        <v>668.03008</v>
      </c>
      <c r="U11" s="85">
        <v>1429.5361</v>
      </c>
      <c r="V11" s="87">
        <v>1428.29024</v>
      </c>
      <c r="W11" s="35">
        <f t="shared" si="1"/>
        <v>0.005619424799974068</v>
      </c>
      <c r="X11" s="35">
        <f t="shared" si="2"/>
        <v>0.03182706550446334</v>
      </c>
      <c r="Y11" s="35">
        <f t="shared" si="3"/>
        <v>0.019293596891015303</v>
      </c>
      <c r="Z11" s="35">
        <f t="shared" si="4"/>
        <v>0.04182706493543129</v>
      </c>
      <c r="AA11" s="35">
        <f t="shared" si="5"/>
        <v>0.08532930830196858</v>
      </c>
    </row>
    <row r="12" spans="1:27" ht="11.25" customHeight="1">
      <c r="A12" s="75"/>
      <c r="B12" s="36" t="s">
        <v>26</v>
      </c>
      <c r="C12" s="48">
        <v>274.8</v>
      </c>
      <c r="D12" s="40">
        <v>348.2</v>
      </c>
      <c r="E12" s="40">
        <v>349</v>
      </c>
      <c r="F12" s="40">
        <v>187.1</v>
      </c>
      <c r="G12" s="40">
        <v>163.33981</v>
      </c>
      <c r="H12" s="40">
        <v>136.025</v>
      </c>
      <c r="I12" s="40">
        <v>97.95599999999999</v>
      </c>
      <c r="J12" s="40">
        <v>119.733</v>
      </c>
      <c r="K12" s="40">
        <v>309.843</v>
      </c>
      <c r="L12" s="40">
        <v>947.702</v>
      </c>
      <c r="M12" s="40">
        <v>1016.3399999999999</v>
      </c>
      <c r="N12" s="40">
        <v>1069.003</v>
      </c>
      <c r="O12" s="40">
        <v>1178.471</v>
      </c>
      <c r="P12" s="40">
        <v>1286.018</v>
      </c>
      <c r="Q12" s="40">
        <v>1944.615</v>
      </c>
      <c r="R12" s="40">
        <v>2588.631</v>
      </c>
      <c r="S12" s="40">
        <v>3358.72175</v>
      </c>
      <c r="T12" s="40">
        <v>3112.40027</v>
      </c>
      <c r="U12" s="40">
        <v>3173.99171</v>
      </c>
      <c r="V12" s="87">
        <v>3311.67827</v>
      </c>
      <c r="W12" s="35">
        <f t="shared" si="1"/>
        <v>0.0622668522190675</v>
      </c>
      <c r="X12" s="35">
        <f t="shared" si="2"/>
        <v>0.049060297464683024</v>
      </c>
      <c r="Y12" s="35">
        <f t="shared" si="3"/>
        <v>0.16596244416335204</v>
      </c>
      <c r="Z12" s="35">
        <f t="shared" si="4"/>
        <v>0.20281399314145226</v>
      </c>
      <c r="AA12" s="35">
        <f t="shared" si="5"/>
        <v>0.19784719392730707</v>
      </c>
    </row>
    <row r="13" spans="1:27" ht="12.75">
      <c r="A13" s="37" t="s">
        <v>1</v>
      </c>
      <c r="B13" s="38"/>
      <c r="C13" s="49">
        <f>SUM(C14:C22)</f>
        <v>44135.99999999999</v>
      </c>
      <c r="D13" s="9">
        <f>SUM(D14:D22)</f>
        <v>45152.4</v>
      </c>
      <c r="E13" s="9">
        <f>SUM(E14:E22)</f>
        <v>44342.1</v>
      </c>
      <c r="F13" s="9">
        <f aca="true" t="shared" si="6" ref="F13:V13">SUM(F14:F22)</f>
        <v>42287.399999999994</v>
      </c>
      <c r="G13" s="9">
        <f t="shared" si="6"/>
        <v>47340.74791</v>
      </c>
      <c r="H13" s="9">
        <f t="shared" si="6"/>
        <v>54683.83099999999</v>
      </c>
      <c r="I13" s="9">
        <f t="shared" si="6"/>
        <v>53095.43699999999</v>
      </c>
      <c r="J13" s="9">
        <f t="shared" si="6"/>
        <v>53985.640999999996</v>
      </c>
      <c r="K13" s="9">
        <f t="shared" si="6"/>
        <v>69589.49499999998</v>
      </c>
      <c r="L13" s="9">
        <f t="shared" si="6"/>
        <v>78791.96800000001</v>
      </c>
      <c r="M13" s="9">
        <f t="shared" si="6"/>
        <v>92753.804</v>
      </c>
      <c r="N13" s="9">
        <f t="shared" si="6"/>
        <v>97076.342</v>
      </c>
      <c r="O13" s="9">
        <f t="shared" si="6"/>
        <v>106438.734</v>
      </c>
      <c r="P13" s="9">
        <f t="shared" si="6"/>
        <v>118855.201</v>
      </c>
      <c r="Q13" s="9">
        <f t="shared" si="6"/>
        <v>141634.179</v>
      </c>
      <c r="R13" s="9">
        <f t="shared" si="6"/>
        <v>164603.45099999994</v>
      </c>
      <c r="S13" s="9">
        <f t="shared" si="6"/>
        <v>193211.18933999998</v>
      </c>
      <c r="T13" s="9">
        <f t="shared" si="6"/>
        <v>232656.20395999998</v>
      </c>
      <c r="U13" s="9">
        <f t="shared" si="6"/>
        <v>324117.40224</v>
      </c>
      <c r="V13" s="71">
        <f t="shared" si="6"/>
        <v>260518.59299999996</v>
      </c>
      <c r="W13" s="39">
        <f t="shared" si="1"/>
        <v>10.000763426276428</v>
      </c>
      <c r="X13" s="39">
        <f t="shared" si="2"/>
        <v>14.219137237059181</v>
      </c>
      <c r="Y13" s="39">
        <f t="shared" si="3"/>
        <v>13.798121761609265</v>
      </c>
      <c r="Z13" s="39">
        <f t="shared" si="4"/>
        <v>14.771763772418305</v>
      </c>
      <c r="AA13" s="39">
        <f t="shared" si="5"/>
        <v>15.563973426361908</v>
      </c>
    </row>
    <row r="14" spans="1:27" ht="11.25" customHeight="1">
      <c r="A14" s="75"/>
      <c r="B14" s="34" t="s">
        <v>27</v>
      </c>
      <c r="C14" s="48">
        <v>1127.3</v>
      </c>
      <c r="D14" s="40">
        <v>1256.1</v>
      </c>
      <c r="E14" s="40">
        <v>1100.8</v>
      </c>
      <c r="F14" s="40">
        <v>1104</v>
      </c>
      <c r="G14" s="40">
        <v>1557.50082</v>
      </c>
      <c r="H14" s="40">
        <v>1693.2279999999998</v>
      </c>
      <c r="I14" s="40">
        <v>1604.536</v>
      </c>
      <c r="J14" s="40">
        <v>1287.694</v>
      </c>
      <c r="K14" s="40">
        <v>2217.1169999999997</v>
      </c>
      <c r="L14" s="40">
        <v>2833.027</v>
      </c>
      <c r="M14" s="40">
        <v>3137.274</v>
      </c>
      <c r="N14" s="40">
        <v>2919.407</v>
      </c>
      <c r="O14" s="40">
        <v>3335.794</v>
      </c>
      <c r="P14" s="40">
        <v>4088.347</v>
      </c>
      <c r="Q14" s="40">
        <v>4804.269</v>
      </c>
      <c r="R14" s="40">
        <v>5444.719</v>
      </c>
      <c r="S14" s="40">
        <v>8141.98385</v>
      </c>
      <c r="T14" s="40">
        <v>8769.38242</v>
      </c>
      <c r="U14" s="40">
        <v>11735.01581</v>
      </c>
      <c r="V14" s="87">
        <v>9272.68962</v>
      </c>
      <c r="W14" s="35">
        <f t="shared" si="1"/>
        <v>0.25543457971817607</v>
      </c>
      <c r="X14" s="35">
        <f t="shared" si="2"/>
        <v>0.46780667573133417</v>
      </c>
      <c r="Y14" s="35">
        <f t="shared" si="3"/>
        <v>0.49612228875824765</v>
      </c>
      <c r="Z14" s="35">
        <f t="shared" si="4"/>
        <v>0.5010621536991599</v>
      </c>
      <c r="AA14" s="35">
        <f t="shared" si="5"/>
        <v>0.5539715732941253</v>
      </c>
    </row>
    <row r="15" spans="1:27" ht="11.25" customHeight="1">
      <c r="A15" s="75"/>
      <c r="B15" s="34" t="s">
        <v>13</v>
      </c>
      <c r="C15" s="48">
        <v>6768.5</v>
      </c>
      <c r="D15" s="40">
        <v>6547.2</v>
      </c>
      <c r="E15" s="40">
        <v>6616</v>
      </c>
      <c r="F15" s="40">
        <v>6635.3</v>
      </c>
      <c r="G15" s="40">
        <v>7563.832020000014</v>
      </c>
      <c r="H15" s="40">
        <v>9094.872</v>
      </c>
      <c r="I15" s="40">
        <v>9170.524</v>
      </c>
      <c r="J15" s="40">
        <v>9780.528</v>
      </c>
      <c r="K15" s="40">
        <v>13093.034</v>
      </c>
      <c r="L15" s="40">
        <v>12952.81</v>
      </c>
      <c r="M15" s="40">
        <v>14854.171</v>
      </c>
      <c r="N15" s="40">
        <v>15197.407</v>
      </c>
      <c r="O15" s="40">
        <v>18235.559</v>
      </c>
      <c r="P15" s="40">
        <v>19970.433</v>
      </c>
      <c r="Q15" s="40">
        <v>25118.149</v>
      </c>
      <c r="R15" s="40">
        <v>29834.701999999997</v>
      </c>
      <c r="S15" s="40">
        <v>33618.33982</v>
      </c>
      <c r="T15" s="40">
        <v>41881.70813</v>
      </c>
      <c r="U15" s="40">
        <v>62198.00811</v>
      </c>
      <c r="V15" s="87">
        <v>47807.90588</v>
      </c>
      <c r="W15" s="35">
        <f t="shared" si="1"/>
        <v>1.5336724499445356</v>
      </c>
      <c r="X15" s="35">
        <f t="shared" si="2"/>
        <v>2.271851846001872</v>
      </c>
      <c r="Y15" s="35">
        <f t="shared" si="3"/>
        <v>2.2683079769627037</v>
      </c>
      <c r="Z15" s="35">
        <f t="shared" si="4"/>
        <v>2.619702151331742</v>
      </c>
      <c r="AA15" s="35">
        <f t="shared" si="5"/>
        <v>2.8561530603933947</v>
      </c>
    </row>
    <row r="16" spans="1:27" ht="11.25" customHeight="1">
      <c r="A16" s="75"/>
      <c r="B16" s="34" t="s">
        <v>12</v>
      </c>
      <c r="C16" s="48">
        <v>8710.2</v>
      </c>
      <c r="D16" s="40">
        <v>8678.5</v>
      </c>
      <c r="E16" s="40">
        <v>9210.7</v>
      </c>
      <c r="F16" s="40">
        <v>8632.7</v>
      </c>
      <c r="G16" s="40">
        <v>10645.542859999994</v>
      </c>
      <c r="H16" s="40">
        <v>13236.41</v>
      </c>
      <c r="I16" s="40">
        <v>11639.597</v>
      </c>
      <c r="J16" s="40">
        <v>9642.284</v>
      </c>
      <c r="K16" s="40">
        <v>12211.036</v>
      </c>
      <c r="L16" s="40">
        <v>14693.795</v>
      </c>
      <c r="M16" s="40">
        <v>19834.627</v>
      </c>
      <c r="N16" s="40">
        <v>21057.510000000002</v>
      </c>
      <c r="O16" s="40">
        <v>20260.409</v>
      </c>
      <c r="P16" s="40">
        <v>22815.536</v>
      </c>
      <c r="Q16" s="40">
        <v>26014.617</v>
      </c>
      <c r="R16" s="40">
        <v>30907.708</v>
      </c>
      <c r="S16" s="40">
        <v>36527.61591</v>
      </c>
      <c r="T16" s="40">
        <v>43955.37767</v>
      </c>
      <c r="U16" s="40">
        <v>62318.5262</v>
      </c>
      <c r="V16" s="87">
        <v>51561.88676</v>
      </c>
      <c r="W16" s="35">
        <f t="shared" si="1"/>
        <v>1.9736416892231505</v>
      </c>
      <c r="X16" s="35">
        <f t="shared" si="2"/>
        <v>3.1974660640576977</v>
      </c>
      <c r="Y16" s="35">
        <f t="shared" si="3"/>
        <v>2.5731908682636964</v>
      </c>
      <c r="Z16" s="35">
        <f t="shared" si="4"/>
        <v>2.713199452753119</v>
      </c>
      <c r="AA16" s="35">
        <f t="shared" si="5"/>
        <v>3.080424418481801</v>
      </c>
    </row>
    <row r="17" spans="1:27" ht="11.25" customHeight="1">
      <c r="A17" s="75"/>
      <c r="B17" s="34" t="s">
        <v>28</v>
      </c>
      <c r="C17" s="48">
        <v>684.7</v>
      </c>
      <c r="D17" s="40">
        <v>962.2</v>
      </c>
      <c r="E17" s="40">
        <v>1143.1</v>
      </c>
      <c r="F17" s="40">
        <v>932.3</v>
      </c>
      <c r="G17" s="40">
        <v>811.74773</v>
      </c>
      <c r="H17" s="40">
        <v>905.381</v>
      </c>
      <c r="I17" s="40">
        <v>974.763</v>
      </c>
      <c r="J17" s="40">
        <v>955.977</v>
      </c>
      <c r="K17" s="40">
        <v>1349.223</v>
      </c>
      <c r="L17" s="40">
        <v>1500.42</v>
      </c>
      <c r="M17" s="40">
        <v>1733.0819999999999</v>
      </c>
      <c r="N17" s="40">
        <v>1983.159</v>
      </c>
      <c r="O17" s="40">
        <v>2236.907</v>
      </c>
      <c r="P17" s="40">
        <v>2039.875</v>
      </c>
      <c r="Q17" s="40">
        <v>2776.3650000000002</v>
      </c>
      <c r="R17" s="40">
        <v>3725.6980000000003</v>
      </c>
      <c r="S17" s="40">
        <v>4945.59591</v>
      </c>
      <c r="T17" s="40">
        <v>7372.66105</v>
      </c>
      <c r="U17" s="40">
        <v>13547.80106</v>
      </c>
      <c r="V17" s="87">
        <v>8165.92517</v>
      </c>
      <c r="W17" s="35">
        <f t="shared" si="1"/>
        <v>0.15514597421541307</v>
      </c>
      <c r="X17" s="35">
        <f t="shared" si="2"/>
        <v>0.24381432242440593</v>
      </c>
      <c r="Y17" s="35">
        <f t="shared" si="3"/>
        <v>0.2627549276793514</v>
      </c>
      <c r="Z17" s="35">
        <f t="shared" si="4"/>
        <v>0.2895615183818741</v>
      </c>
      <c r="AA17" s="35">
        <f t="shared" si="5"/>
        <v>0.4878509471588458</v>
      </c>
    </row>
    <row r="18" spans="1:27" ht="11.25" customHeight="1">
      <c r="A18" s="75"/>
      <c r="B18" s="34" t="s">
        <v>14</v>
      </c>
      <c r="C18" s="48">
        <v>7283.8</v>
      </c>
      <c r="D18" s="40">
        <v>7075.6</v>
      </c>
      <c r="E18" s="40">
        <v>5944</v>
      </c>
      <c r="F18" s="40">
        <v>5511.2</v>
      </c>
      <c r="G18" s="40">
        <v>5973.7408400000095</v>
      </c>
      <c r="H18" s="40">
        <v>6671.581</v>
      </c>
      <c r="I18" s="40">
        <v>7034.798</v>
      </c>
      <c r="J18" s="40">
        <v>7256.054999999999</v>
      </c>
      <c r="K18" s="40">
        <v>9099.862000000001</v>
      </c>
      <c r="L18" s="40">
        <v>11117.156</v>
      </c>
      <c r="M18" s="40">
        <v>12693.786999999998</v>
      </c>
      <c r="N18" s="40">
        <v>13669.853</v>
      </c>
      <c r="O18" s="40">
        <v>14707.923</v>
      </c>
      <c r="P18" s="40">
        <v>16820.34</v>
      </c>
      <c r="Q18" s="40">
        <v>19670.626</v>
      </c>
      <c r="R18" s="40">
        <v>23124.053</v>
      </c>
      <c r="S18" s="40">
        <v>25800.45321</v>
      </c>
      <c r="T18" s="40">
        <v>29872.57062</v>
      </c>
      <c r="U18" s="40">
        <v>39433.63867</v>
      </c>
      <c r="V18" s="87">
        <v>35099.76637</v>
      </c>
      <c r="W18" s="35">
        <f t="shared" si="1"/>
        <v>1.6504341273407708</v>
      </c>
      <c r="X18" s="35">
        <f t="shared" si="2"/>
        <v>1.7942564191015402</v>
      </c>
      <c r="Y18" s="35">
        <f t="shared" si="3"/>
        <v>1.9468465634822703</v>
      </c>
      <c r="Z18" s="35">
        <f t="shared" si="4"/>
        <v>2.0515516987434905</v>
      </c>
      <c r="AA18" s="35">
        <f t="shared" si="5"/>
        <v>2.096939895012374</v>
      </c>
    </row>
    <row r="19" spans="1:27" ht="11.25" customHeight="1">
      <c r="A19" s="75"/>
      <c r="B19" s="34" t="s">
        <v>9</v>
      </c>
      <c r="C19" s="48">
        <v>14905.1</v>
      </c>
      <c r="D19" s="40">
        <v>15728.4</v>
      </c>
      <c r="E19" s="40">
        <v>15029.4</v>
      </c>
      <c r="F19" s="40">
        <v>13831.1</v>
      </c>
      <c r="G19" s="40">
        <v>14510.558839999969</v>
      </c>
      <c r="H19" s="40">
        <v>15158.323</v>
      </c>
      <c r="I19" s="40">
        <v>15072.407</v>
      </c>
      <c r="J19" s="40">
        <v>16935.303</v>
      </c>
      <c r="K19" s="40">
        <v>21545.087</v>
      </c>
      <c r="L19" s="40">
        <v>24391.057</v>
      </c>
      <c r="M19" s="40">
        <v>27591.021</v>
      </c>
      <c r="N19" s="40">
        <v>29338.66</v>
      </c>
      <c r="O19" s="40">
        <v>32996.993</v>
      </c>
      <c r="P19" s="40">
        <v>35926.606999999996</v>
      </c>
      <c r="Q19" s="40">
        <v>41120.881</v>
      </c>
      <c r="R19" s="40">
        <v>45739.606</v>
      </c>
      <c r="S19" s="40">
        <v>53951.01549</v>
      </c>
      <c r="T19" s="40">
        <v>63467.75646</v>
      </c>
      <c r="U19" s="40">
        <v>80255.14057</v>
      </c>
      <c r="V19" s="87">
        <v>64230.94629</v>
      </c>
      <c r="W19" s="35">
        <f t="shared" si="1"/>
        <v>3.377342281697318</v>
      </c>
      <c r="X19" s="35">
        <f t="shared" si="2"/>
        <v>4.358351666193222</v>
      </c>
      <c r="Y19" s="35">
        <f t="shared" si="3"/>
        <v>4.271384291103783</v>
      </c>
      <c r="Z19" s="35">
        <f t="shared" si="4"/>
        <v>4.2887101442210795</v>
      </c>
      <c r="AA19" s="35">
        <f t="shared" si="5"/>
        <v>3.8373028569505556</v>
      </c>
    </row>
    <row r="20" spans="1:27" ht="11.25" customHeight="1">
      <c r="A20" s="74"/>
      <c r="B20" s="34" t="s">
        <v>29</v>
      </c>
      <c r="C20" s="48">
        <v>307.1</v>
      </c>
      <c r="D20" s="40">
        <v>309.7</v>
      </c>
      <c r="E20" s="40">
        <v>492.8</v>
      </c>
      <c r="F20" s="40">
        <v>803.6</v>
      </c>
      <c r="G20" s="40">
        <v>777.6816999999999</v>
      </c>
      <c r="H20" s="40">
        <v>615.89</v>
      </c>
      <c r="I20" s="40">
        <v>584.681</v>
      </c>
      <c r="J20" s="40">
        <v>718.847</v>
      </c>
      <c r="K20" s="40">
        <v>949.842</v>
      </c>
      <c r="L20" s="40">
        <v>1267.051</v>
      </c>
      <c r="M20" s="40">
        <v>1756.092</v>
      </c>
      <c r="N20" s="40">
        <v>2032.478</v>
      </c>
      <c r="O20" s="40">
        <v>2399.127</v>
      </c>
      <c r="P20" s="40">
        <v>2412.291</v>
      </c>
      <c r="Q20" s="40">
        <v>2901.42</v>
      </c>
      <c r="R20" s="40">
        <v>3191.482</v>
      </c>
      <c r="S20" s="40">
        <v>4495.64645</v>
      </c>
      <c r="T20" s="40">
        <v>5029.08231</v>
      </c>
      <c r="U20" s="40">
        <v>8487.15584</v>
      </c>
      <c r="V20" s="87">
        <v>8103.89652</v>
      </c>
      <c r="W20" s="35">
        <f t="shared" si="1"/>
        <v>0.06958569984161438</v>
      </c>
      <c r="X20" s="35">
        <f t="shared" si="2"/>
        <v>0.23358234306039893</v>
      </c>
      <c r="Y20" s="35">
        <f t="shared" si="3"/>
        <v>0.22188713418312864</v>
      </c>
      <c r="Z20" s="35">
        <f t="shared" si="4"/>
        <v>0.3026041535113492</v>
      </c>
      <c r="AA20" s="35">
        <f t="shared" si="5"/>
        <v>0.4841452144924902</v>
      </c>
    </row>
    <row r="21" spans="1:27" ht="11.25" customHeight="1">
      <c r="A21" s="75"/>
      <c r="B21" s="34" t="s">
        <v>16</v>
      </c>
      <c r="C21" s="48">
        <v>3916.7</v>
      </c>
      <c r="D21" s="40">
        <v>4038.4</v>
      </c>
      <c r="E21" s="40">
        <v>4237.2</v>
      </c>
      <c r="F21" s="40">
        <v>4225.6</v>
      </c>
      <c r="G21" s="40">
        <v>4616.000210000007</v>
      </c>
      <c r="H21" s="40">
        <v>5671.907999999999</v>
      </c>
      <c r="I21" s="40">
        <v>5546.643</v>
      </c>
      <c r="J21" s="40">
        <v>5934.399</v>
      </c>
      <c r="K21" s="40">
        <v>7525.803</v>
      </c>
      <c r="L21" s="40">
        <v>8502.164</v>
      </c>
      <c r="M21" s="40">
        <v>9348.117</v>
      </c>
      <c r="N21" s="40">
        <v>9345.675</v>
      </c>
      <c r="O21" s="40">
        <v>10275.798999999999</v>
      </c>
      <c r="P21" s="40">
        <v>11688.379</v>
      </c>
      <c r="Q21" s="40">
        <v>14780.698</v>
      </c>
      <c r="R21" s="40">
        <v>16963.626</v>
      </c>
      <c r="S21" s="40">
        <v>19323.18764</v>
      </c>
      <c r="T21" s="40">
        <v>23923.65094</v>
      </c>
      <c r="U21" s="40">
        <v>34674.95994</v>
      </c>
      <c r="V21" s="87">
        <v>25691.56353</v>
      </c>
      <c r="W21" s="35">
        <f t="shared" si="1"/>
        <v>0.8874839158894529</v>
      </c>
      <c r="X21" s="35">
        <f t="shared" si="2"/>
        <v>1.3864491663094238</v>
      </c>
      <c r="Y21" s="35">
        <f t="shared" si="3"/>
        <v>1.4889067640647187</v>
      </c>
      <c r="Z21" s="35">
        <f t="shared" si="4"/>
        <v>1.5415557232654675</v>
      </c>
      <c r="AA21" s="35">
        <f t="shared" si="5"/>
        <v>1.534872453662487</v>
      </c>
    </row>
    <row r="22" spans="1:27" ht="11.25" customHeight="1">
      <c r="A22" s="75"/>
      <c r="B22" s="34" t="s">
        <v>21</v>
      </c>
      <c r="C22" s="48">
        <v>432.6</v>
      </c>
      <c r="D22" s="40">
        <v>556.3</v>
      </c>
      <c r="E22" s="40">
        <v>568.1</v>
      </c>
      <c r="F22" s="40">
        <v>611.6</v>
      </c>
      <c r="G22" s="40">
        <v>884.1428899999994</v>
      </c>
      <c r="H22" s="40">
        <v>1636.2379999999998</v>
      </c>
      <c r="I22" s="40">
        <v>1467.488</v>
      </c>
      <c r="J22" s="40">
        <v>1474.5539999999999</v>
      </c>
      <c r="K22" s="40">
        <v>1598.491</v>
      </c>
      <c r="L22" s="40">
        <v>1534.488</v>
      </c>
      <c r="M22" s="40">
        <v>1805.633</v>
      </c>
      <c r="N22" s="40">
        <v>1532.193</v>
      </c>
      <c r="O22" s="40">
        <v>1990.223</v>
      </c>
      <c r="P22" s="40">
        <v>3093.393</v>
      </c>
      <c r="Q22" s="40">
        <v>4447.154</v>
      </c>
      <c r="R22" s="40">
        <v>5671.857</v>
      </c>
      <c r="S22" s="40">
        <v>6407.35106</v>
      </c>
      <c r="T22" s="40">
        <v>8384.01436</v>
      </c>
      <c r="U22" s="40">
        <v>11467.15604</v>
      </c>
      <c r="V22" s="87">
        <v>10584.01286</v>
      </c>
      <c r="W22" s="35">
        <f t="shared" si="1"/>
        <v>0.09802270840599926</v>
      </c>
      <c r="X22" s="35">
        <f t="shared" si="2"/>
        <v>0.26555873417928244</v>
      </c>
      <c r="Y22" s="35">
        <f t="shared" si="3"/>
        <v>0.2687209471113639</v>
      </c>
      <c r="Z22" s="35">
        <f t="shared" si="4"/>
        <v>0.4638167765110225</v>
      </c>
      <c r="AA22" s="35">
        <f t="shared" si="5"/>
        <v>0.6323130069158355</v>
      </c>
    </row>
    <row r="23" spans="1:27" ht="12.75" customHeight="1">
      <c r="A23" s="37" t="s">
        <v>2</v>
      </c>
      <c r="B23" s="34"/>
      <c r="C23" s="49">
        <f>SUM(C24:C27)</f>
        <v>295386.97955000005</v>
      </c>
      <c r="D23" s="9">
        <f>SUM(D24:D27)</f>
        <v>267048.49821</v>
      </c>
      <c r="E23" s="9">
        <f>SUM(E24:E27)</f>
        <v>224112.22265</v>
      </c>
      <c r="F23" s="9">
        <f aca="true" t="shared" si="7" ref="F23:V23">SUM(F24:F27)</f>
        <v>201543.02826999998</v>
      </c>
      <c r="G23" s="9">
        <f t="shared" si="7"/>
        <v>202228.58297000072</v>
      </c>
      <c r="H23" s="9">
        <f t="shared" si="7"/>
        <v>223697.236</v>
      </c>
      <c r="I23" s="9">
        <f t="shared" si="7"/>
        <v>230078.86800000002</v>
      </c>
      <c r="J23" s="9">
        <f t="shared" si="7"/>
        <v>259147.799</v>
      </c>
      <c r="K23" s="9">
        <f t="shared" si="7"/>
        <v>324407.221</v>
      </c>
      <c r="L23" s="9">
        <f t="shared" si="7"/>
        <v>345542.921</v>
      </c>
      <c r="M23" s="9">
        <f t="shared" si="7"/>
        <v>385289.669</v>
      </c>
      <c r="N23" s="9">
        <f t="shared" si="7"/>
        <v>404275.248</v>
      </c>
      <c r="O23" s="9">
        <f t="shared" si="7"/>
        <v>429226.76900000003</v>
      </c>
      <c r="P23" s="9">
        <f t="shared" si="7"/>
        <v>483347.40799999994</v>
      </c>
      <c r="Q23" s="9">
        <f t="shared" si="7"/>
        <v>547679.9280000001</v>
      </c>
      <c r="R23" s="9">
        <f t="shared" si="7"/>
        <v>608793.895</v>
      </c>
      <c r="S23" s="9">
        <f t="shared" si="7"/>
        <v>706627.02445</v>
      </c>
      <c r="T23" s="9">
        <f t="shared" si="7"/>
        <v>833943.5792</v>
      </c>
      <c r="U23" s="9">
        <f t="shared" si="7"/>
        <v>1086406.71493</v>
      </c>
      <c r="V23" s="71">
        <f t="shared" si="7"/>
        <v>892469.2456400001</v>
      </c>
      <c r="W23" s="39">
        <f t="shared" si="1"/>
        <v>66.93164993841545</v>
      </c>
      <c r="X23" s="39">
        <f t="shared" si="2"/>
        <v>60.740822683518296</v>
      </c>
      <c r="Y23" s="39">
        <f t="shared" si="3"/>
        <v>60.511793509461896</v>
      </c>
      <c r="Z23" s="39">
        <f t="shared" si="4"/>
        <v>57.120382780706244</v>
      </c>
      <c r="AA23" s="39">
        <f t="shared" si="5"/>
        <v>53.3181431046122</v>
      </c>
    </row>
    <row r="24" spans="1:27" ht="11.25" customHeight="1">
      <c r="A24" s="74"/>
      <c r="B24" s="34" t="s">
        <v>30</v>
      </c>
      <c r="C24" s="48">
        <v>1740.6</v>
      </c>
      <c r="D24" s="40">
        <v>1933.3</v>
      </c>
      <c r="E24" s="40">
        <v>1963.3</v>
      </c>
      <c r="F24" s="40">
        <v>1698.8</v>
      </c>
      <c r="G24" s="40">
        <v>1519.14686</v>
      </c>
      <c r="H24" s="40">
        <v>1965.2669999999998</v>
      </c>
      <c r="I24" s="40">
        <v>1870.037</v>
      </c>
      <c r="J24" s="40">
        <v>1866.926</v>
      </c>
      <c r="K24" s="40">
        <v>2480.972</v>
      </c>
      <c r="L24" s="40">
        <v>2607.848</v>
      </c>
      <c r="M24" s="40">
        <v>2808.102</v>
      </c>
      <c r="N24" s="40">
        <v>2779.48</v>
      </c>
      <c r="O24" s="40">
        <v>3150.512</v>
      </c>
      <c r="P24" s="40">
        <v>3557.009</v>
      </c>
      <c r="Q24" s="40">
        <v>4575.463</v>
      </c>
      <c r="R24" s="40">
        <v>6010.416</v>
      </c>
      <c r="S24" s="40">
        <v>9032.69661</v>
      </c>
      <c r="T24" s="40">
        <v>12395.28828</v>
      </c>
      <c r="U24" s="40">
        <v>20920.74558</v>
      </c>
      <c r="V24" s="87">
        <v>14419.35261</v>
      </c>
      <c r="W24" s="35">
        <f t="shared" si="1"/>
        <v>0.39440204866269607</v>
      </c>
      <c r="X24" s="35">
        <f t="shared" si="2"/>
        <v>0.4562867854697467</v>
      </c>
      <c r="Y24" s="35">
        <f t="shared" si="3"/>
        <v>0.4566887355798651</v>
      </c>
      <c r="Z24" s="35">
        <f t="shared" si="4"/>
        <v>0.4771987881925052</v>
      </c>
      <c r="AA24" s="35">
        <f t="shared" si="5"/>
        <v>0.8614449289897026</v>
      </c>
    </row>
    <row r="25" spans="1:27" ht="11.25" customHeight="1">
      <c r="A25" s="74"/>
      <c r="B25" s="34" t="s">
        <v>8</v>
      </c>
      <c r="C25" s="48">
        <v>36584.49847</v>
      </c>
      <c r="D25" s="40">
        <v>34364.426550000004</v>
      </c>
      <c r="E25" s="40">
        <v>30375.641419999996</v>
      </c>
      <c r="F25" s="40">
        <v>28808.96875</v>
      </c>
      <c r="G25" s="40">
        <v>31148.257970000002</v>
      </c>
      <c r="H25" s="40">
        <v>37325.582</v>
      </c>
      <c r="I25" s="40">
        <v>40011.163</v>
      </c>
      <c r="J25" s="40">
        <v>43119.062999999995</v>
      </c>
      <c r="K25" s="40">
        <v>52669.777</v>
      </c>
      <c r="L25" s="40">
        <v>55863.454</v>
      </c>
      <c r="M25" s="40">
        <v>64260.738</v>
      </c>
      <c r="N25" s="40">
        <v>67343.611</v>
      </c>
      <c r="O25" s="40">
        <v>71041.263</v>
      </c>
      <c r="P25" s="40">
        <v>81958.312</v>
      </c>
      <c r="Q25" s="40">
        <v>94474.82100000001</v>
      </c>
      <c r="R25" s="40">
        <v>106195.14600000001</v>
      </c>
      <c r="S25" s="40">
        <v>135638.46075</v>
      </c>
      <c r="T25" s="40">
        <v>168213.15034</v>
      </c>
      <c r="U25" s="40">
        <v>248893.7355</v>
      </c>
      <c r="V25" s="87">
        <v>191051.21047</v>
      </c>
      <c r="W25" s="35">
        <f t="shared" si="1"/>
        <v>8.289670886973038</v>
      </c>
      <c r="X25" s="35">
        <f t="shared" si="2"/>
        <v>9.355605357413383</v>
      </c>
      <c r="Y25" s="35">
        <f t="shared" si="3"/>
        <v>9.782859343176426</v>
      </c>
      <c r="Z25" s="35">
        <f t="shared" si="4"/>
        <v>9.853269515217116</v>
      </c>
      <c r="AA25" s="35">
        <f t="shared" si="5"/>
        <v>11.413833955526377</v>
      </c>
    </row>
    <row r="26" spans="1:27" ht="11.25" customHeight="1">
      <c r="A26" s="74"/>
      <c r="B26" s="34" t="s">
        <v>6</v>
      </c>
      <c r="C26" s="48">
        <v>88941.29199</v>
      </c>
      <c r="D26" s="40">
        <v>81936.74456</v>
      </c>
      <c r="E26" s="40">
        <v>68713.44776000001</v>
      </c>
      <c r="F26" s="40">
        <v>63363.99577999999</v>
      </c>
      <c r="G26" s="40">
        <v>64120.6683699997</v>
      </c>
      <c r="H26" s="40">
        <v>72656.575</v>
      </c>
      <c r="I26" s="40">
        <v>74314.331</v>
      </c>
      <c r="J26" s="40">
        <v>80991.525</v>
      </c>
      <c r="K26" s="40">
        <v>100048.12199999999</v>
      </c>
      <c r="L26" s="40">
        <v>105655.225</v>
      </c>
      <c r="M26" s="40">
        <v>113995.73599999999</v>
      </c>
      <c r="N26" s="40">
        <v>120143.985</v>
      </c>
      <c r="O26" s="40">
        <v>127255.02</v>
      </c>
      <c r="P26" s="40">
        <v>138327.83899999998</v>
      </c>
      <c r="Q26" s="40">
        <v>155627.809</v>
      </c>
      <c r="R26" s="40">
        <v>173858.619</v>
      </c>
      <c r="S26" s="40">
        <v>195883.70697</v>
      </c>
      <c r="T26" s="40">
        <v>231085.83117</v>
      </c>
      <c r="U26" s="40">
        <v>280978.96486</v>
      </c>
      <c r="V26" s="87">
        <v>239117.83409</v>
      </c>
      <c r="W26" s="35">
        <f t="shared" si="1"/>
        <v>20.15318153025568</v>
      </c>
      <c r="X26" s="35">
        <f t="shared" si="2"/>
        <v>19.259108136996595</v>
      </c>
      <c r="Y26" s="35">
        <f t="shared" si="3"/>
        <v>18.50243998601765</v>
      </c>
      <c r="Z26" s="35">
        <f t="shared" si="4"/>
        <v>16.23123208817439</v>
      </c>
      <c r="AA26" s="35">
        <f t="shared" si="5"/>
        <v>14.285443402290968</v>
      </c>
    </row>
    <row r="27" spans="1:27" ht="11.25" customHeight="1">
      <c r="A27" s="74"/>
      <c r="B27" s="34" t="s">
        <v>5</v>
      </c>
      <c r="C27" s="48">
        <v>168120.58909000002</v>
      </c>
      <c r="D27" s="40">
        <v>148814.02709999998</v>
      </c>
      <c r="E27" s="40">
        <v>123059.83347</v>
      </c>
      <c r="F27" s="40">
        <v>107671.26374</v>
      </c>
      <c r="G27" s="40">
        <v>105440.50977000101</v>
      </c>
      <c r="H27" s="40">
        <v>111749.812</v>
      </c>
      <c r="I27" s="40">
        <v>113883.337</v>
      </c>
      <c r="J27" s="40">
        <v>133170.285</v>
      </c>
      <c r="K27" s="40">
        <v>169208.35</v>
      </c>
      <c r="L27" s="40">
        <v>181416.394</v>
      </c>
      <c r="M27" s="40">
        <v>204225.09300000002</v>
      </c>
      <c r="N27" s="40">
        <v>214008.172</v>
      </c>
      <c r="O27" s="40">
        <v>227779.97400000002</v>
      </c>
      <c r="P27" s="40">
        <v>259504.248</v>
      </c>
      <c r="Q27" s="40">
        <v>293001.835</v>
      </c>
      <c r="R27" s="40">
        <v>322729.714</v>
      </c>
      <c r="S27" s="40">
        <v>366072.16012</v>
      </c>
      <c r="T27" s="40">
        <v>422249.30941</v>
      </c>
      <c r="U27" s="40">
        <v>535613.26899</v>
      </c>
      <c r="V27" s="87">
        <v>447880.84847</v>
      </c>
      <c r="W27" s="35">
        <f t="shared" si="1"/>
        <v>38.09439547252403</v>
      </c>
      <c r="X27" s="35">
        <f t="shared" si="2"/>
        <v>31.669822403638562</v>
      </c>
      <c r="Y27" s="35">
        <f t="shared" si="3"/>
        <v>31.769805444687965</v>
      </c>
      <c r="Z27" s="35">
        <f t="shared" si="4"/>
        <v>30.558682389122232</v>
      </c>
      <c r="AA27" s="35">
        <f t="shared" si="5"/>
        <v>26.757420817805144</v>
      </c>
    </row>
    <row r="28" spans="1:29" ht="12.75">
      <c r="A28" s="37" t="s">
        <v>3</v>
      </c>
      <c r="B28" s="34"/>
      <c r="C28" s="49">
        <f>SUM(C29:C31)</f>
        <v>64160.2</v>
      </c>
      <c r="D28" s="9">
        <f>SUM(D29:D31)</f>
        <v>60950.9</v>
      </c>
      <c r="E28" s="9">
        <f>SUM(E29:E31)</f>
        <v>54875.6</v>
      </c>
      <c r="F28" s="9">
        <f aca="true" t="shared" si="8" ref="F28:V28">SUM(F29:F31)</f>
        <v>51590</v>
      </c>
      <c r="G28" s="9">
        <f t="shared" si="8"/>
        <v>55513.931299999866</v>
      </c>
      <c r="H28" s="9">
        <f t="shared" si="8"/>
        <v>66227.386</v>
      </c>
      <c r="I28" s="9">
        <f t="shared" si="8"/>
        <v>71059.81</v>
      </c>
      <c r="J28" s="9">
        <f t="shared" si="8"/>
        <v>76285.284</v>
      </c>
      <c r="K28" s="9">
        <f t="shared" si="8"/>
        <v>91152.89300000001</v>
      </c>
      <c r="L28" s="9">
        <f t="shared" si="8"/>
        <v>95229.934</v>
      </c>
      <c r="M28" s="9">
        <f t="shared" si="8"/>
        <v>110348.16600000001</v>
      </c>
      <c r="N28" s="9">
        <f t="shared" si="8"/>
        <v>115018.705</v>
      </c>
      <c r="O28" s="9">
        <f t="shared" si="8"/>
        <v>123689.503</v>
      </c>
      <c r="P28" s="9">
        <f t="shared" si="8"/>
        <v>143399.482</v>
      </c>
      <c r="Q28" s="9">
        <f t="shared" si="8"/>
        <v>165471.39800000002</v>
      </c>
      <c r="R28" s="9">
        <f t="shared" si="8"/>
        <v>186070.93899999998</v>
      </c>
      <c r="S28" s="9">
        <f t="shared" si="8"/>
        <v>221760.14059</v>
      </c>
      <c r="T28" s="9">
        <f t="shared" si="8"/>
        <v>261704.37118</v>
      </c>
      <c r="U28" s="9">
        <f t="shared" si="8"/>
        <v>357592.30184000003</v>
      </c>
      <c r="V28" s="71">
        <f t="shared" si="8"/>
        <v>288673.90134</v>
      </c>
      <c r="W28" s="39">
        <f t="shared" si="1"/>
        <v>14.538041090778073</v>
      </c>
      <c r="X28" s="39">
        <f t="shared" si="2"/>
        <v>16.6740121897532</v>
      </c>
      <c r="Y28" s="39">
        <f t="shared" si="3"/>
        <v>16.67675345641847</v>
      </c>
      <c r="Z28" s="39">
        <f t="shared" si="4"/>
        <v>17.257871084548107</v>
      </c>
      <c r="AA28" s="39">
        <f t="shared" si="5"/>
        <v>17.246035600000265</v>
      </c>
      <c r="AC28" s="26"/>
    </row>
    <row r="29" spans="1:27" ht="11.25" customHeight="1">
      <c r="A29" s="74"/>
      <c r="B29" s="34" t="s">
        <v>11</v>
      </c>
      <c r="C29" s="48">
        <v>12703.1</v>
      </c>
      <c r="D29" s="40">
        <v>11866</v>
      </c>
      <c r="E29" s="40">
        <v>10900.8</v>
      </c>
      <c r="F29" s="40">
        <v>10197.9</v>
      </c>
      <c r="G29" s="40">
        <v>10982.058490000014</v>
      </c>
      <c r="H29" s="40">
        <v>12935.402</v>
      </c>
      <c r="I29" s="40">
        <v>13809.255</v>
      </c>
      <c r="J29" s="40">
        <v>15606.742</v>
      </c>
      <c r="K29" s="40">
        <v>18647.859</v>
      </c>
      <c r="L29" s="40">
        <v>19296.107</v>
      </c>
      <c r="M29" s="40">
        <v>23684.979</v>
      </c>
      <c r="N29" s="40">
        <v>25853.193</v>
      </c>
      <c r="O29" s="40">
        <v>26484.21</v>
      </c>
      <c r="P29" s="40">
        <v>31681.021</v>
      </c>
      <c r="Q29" s="40">
        <v>37682.347</v>
      </c>
      <c r="R29" s="40">
        <v>43060.076</v>
      </c>
      <c r="S29" s="40">
        <v>55066.85393</v>
      </c>
      <c r="T29" s="40">
        <v>64639.67823</v>
      </c>
      <c r="U29" s="40">
        <v>99033.07398</v>
      </c>
      <c r="V29" s="87">
        <v>75140.93834</v>
      </c>
      <c r="W29" s="35">
        <f t="shared" si="1"/>
        <v>2.878391740989943</v>
      </c>
      <c r="X29" s="35">
        <f t="shared" si="2"/>
        <v>3.298540975980983</v>
      </c>
      <c r="Y29" s="35">
        <f t="shared" si="3"/>
        <v>3.3791519703003337</v>
      </c>
      <c r="Z29" s="35">
        <f t="shared" si="4"/>
        <v>3.9300875834094793</v>
      </c>
      <c r="AA29" s="35">
        <f t="shared" si="5"/>
        <v>4.489090602280577</v>
      </c>
    </row>
    <row r="30" spans="1:27" ht="11.25" customHeight="1">
      <c r="A30" s="74"/>
      <c r="B30" s="34" t="s">
        <v>7</v>
      </c>
      <c r="C30" s="48">
        <v>35405.4</v>
      </c>
      <c r="D30" s="40">
        <v>34204.4</v>
      </c>
      <c r="E30" s="40">
        <v>31001.4</v>
      </c>
      <c r="F30" s="40">
        <v>28887.6</v>
      </c>
      <c r="G30" s="40">
        <v>30405.46406999985</v>
      </c>
      <c r="H30" s="40">
        <v>36702.757</v>
      </c>
      <c r="I30" s="40">
        <v>38989.44</v>
      </c>
      <c r="J30" s="40">
        <v>41404.397000000004</v>
      </c>
      <c r="K30" s="40">
        <v>51441.108</v>
      </c>
      <c r="L30" s="40">
        <v>54604.299999999996</v>
      </c>
      <c r="M30" s="40">
        <v>61420.686</v>
      </c>
      <c r="N30" s="40">
        <v>63682.36</v>
      </c>
      <c r="O30" s="40">
        <v>71302.272</v>
      </c>
      <c r="P30" s="40">
        <v>82166.305</v>
      </c>
      <c r="Q30" s="40">
        <v>94233.937</v>
      </c>
      <c r="R30" s="40">
        <v>103719.099</v>
      </c>
      <c r="S30" s="40">
        <v>119777.03864</v>
      </c>
      <c r="T30" s="40">
        <v>140193.79564</v>
      </c>
      <c r="U30" s="40">
        <v>175425.21335</v>
      </c>
      <c r="V30" s="87">
        <v>144044.08554</v>
      </c>
      <c r="W30" s="35">
        <f t="shared" si="1"/>
        <v>8.022499306975881</v>
      </c>
      <c r="X30" s="35">
        <f t="shared" si="2"/>
        <v>9.132501818300906</v>
      </c>
      <c r="Y30" s="35">
        <f t="shared" si="3"/>
        <v>9.562355138882184</v>
      </c>
      <c r="Z30" s="35">
        <f t="shared" si="4"/>
        <v>9.828146472391731</v>
      </c>
      <c r="AA30" s="35">
        <f t="shared" si="5"/>
        <v>8.605521370864926</v>
      </c>
    </row>
    <row r="31" spans="1:27" ht="11.25" customHeight="1">
      <c r="A31" s="74"/>
      <c r="B31" s="34" t="s">
        <v>10</v>
      </c>
      <c r="C31" s="48">
        <v>16051.7</v>
      </c>
      <c r="D31" s="40">
        <v>14880.5</v>
      </c>
      <c r="E31" s="40">
        <v>12973.4</v>
      </c>
      <c r="F31" s="40">
        <v>12504.5</v>
      </c>
      <c r="G31" s="40">
        <v>14126.408739999999</v>
      </c>
      <c r="H31" s="40">
        <v>16589.227</v>
      </c>
      <c r="I31" s="40">
        <v>18261.114999999998</v>
      </c>
      <c r="J31" s="40">
        <v>19274.145</v>
      </c>
      <c r="K31" s="40">
        <v>21063.926</v>
      </c>
      <c r="L31" s="40">
        <v>21329.527000000002</v>
      </c>
      <c r="M31" s="40">
        <v>25242.501</v>
      </c>
      <c r="N31" s="40">
        <v>25483.152</v>
      </c>
      <c r="O31" s="40">
        <v>25903.021</v>
      </c>
      <c r="P31" s="40">
        <v>29552.156</v>
      </c>
      <c r="Q31" s="40">
        <v>33555.114</v>
      </c>
      <c r="R31" s="40">
        <v>39291.763999999996</v>
      </c>
      <c r="S31" s="40">
        <v>46916.24802</v>
      </c>
      <c r="T31" s="40">
        <v>56870.89731</v>
      </c>
      <c r="U31" s="40">
        <v>83134.01451</v>
      </c>
      <c r="V31" s="87">
        <v>69488.87746</v>
      </c>
      <c r="W31" s="35">
        <f t="shared" si="1"/>
        <v>3.637150042812248</v>
      </c>
      <c r="X31" s="35">
        <f t="shared" si="2"/>
        <v>4.242969395471307</v>
      </c>
      <c r="Y31" s="35">
        <f t="shared" si="3"/>
        <v>3.7352463472359565</v>
      </c>
      <c r="Z31" s="35">
        <f t="shared" si="4"/>
        <v>3.499637028746898</v>
      </c>
      <c r="AA31" s="35">
        <f t="shared" si="5"/>
        <v>4.15142362685476</v>
      </c>
    </row>
    <row r="32" spans="1:27" ht="12.75">
      <c r="A32" s="37" t="s">
        <v>36</v>
      </c>
      <c r="B32" s="34"/>
      <c r="C32" s="49">
        <f>SUM(C33:C36)</f>
        <v>29954.63974</v>
      </c>
      <c r="D32" s="9">
        <f>SUM(D33:D36)</f>
        <v>27468.26015</v>
      </c>
      <c r="E32" s="9">
        <f>SUM(E33:E36)</f>
        <v>24869.53598</v>
      </c>
      <c r="F32" s="9">
        <f aca="true" t="shared" si="9" ref="F32:V32">SUM(F33:F36)</f>
        <v>21856.20964</v>
      </c>
      <c r="G32" s="9">
        <f t="shared" si="9"/>
        <v>19766.159130000004</v>
      </c>
      <c r="H32" s="9">
        <f t="shared" si="9"/>
        <v>24339.346</v>
      </c>
      <c r="I32" s="9">
        <f t="shared" si="9"/>
        <v>26707.309</v>
      </c>
      <c r="J32" s="9">
        <f t="shared" si="9"/>
        <v>27266.720999999998</v>
      </c>
      <c r="K32" s="9">
        <f t="shared" si="9"/>
        <v>32123.557</v>
      </c>
      <c r="L32" s="9">
        <f t="shared" si="9"/>
        <v>35647.122</v>
      </c>
      <c r="M32" s="9">
        <f t="shared" si="9"/>
        <v>40031.044</v>
      </c>
      <c r="N32" s="9">
        <f t="shared" si="9"/>
        <v>42011.904</v>
      </c>
      <c r="O32" s="9">
        <f t="shared" si="9"/>
        <v>44716.288</v>
      </c>
      <c r="P32" s="9">
        <f t="shared" si="9"/>
        <v>57521.772999999994</v>
      </c>
      <c r="Q32" s="9">
        <f t="shared" si="9"/>
        <v>68153.58600000001</v>
      </c>
      <c r="R32" s="9">
        <f t="shared" si="9"/>
        <v>77394.491</v>
      </c>
      <c r="S32" s="9">
        <f t="shared" si="9"/>
        <v>103292.35926</v>
      </c>
      <c r="T32" s="9">
        <f t="shared" si="9"/>
        <v>150367.1772</v>
      </c>
      <c r="U32" s="9">
        <f t="shared" si="9"/>
        <v>182043.05976999996</v>
      </c>
      <c r="V32" s="63">
        <f t="shared" si="9"/>
        <v>180028.32205000005</v>
      </c>
      <c r="W32" s="39">
        <f t="shared" si="1"/>
        <v>6.787413122146966</v>
      </c>
      <c r="X32" s="39">
        <f t="shared" si="2"/>
        <v>5.93690935879049</v>
      </c>
      <c r="Y32" s="39">
        <f t="shared" si="3"/>
        <v>6.242556726174683</v>
      </c>
      <c r="Z32" s="39">
        <f t="shared" si="4"/>
        <v>7.108091279543447</v>
      </c>
      <c r="AA32" s="39">
        <f t="shared" si="5"/>
        <v>10.755301524212994</v>
      </c>
    </row>
    <row r="33" spans="1:27" ht="11.25" customHeight="1">
      <c r="A33" s="74"/>
      <c r="B33" s="61" t="s">
        <v>37</v>
      </c>
      <c r="C33" s="48">
        <v>26407.13974</v>
      </c>
      <c r="D33" s="40">
        <v>23397.96015</v>
      </c>
      <c r="E33" s="40">
        <v>20597.83598</v>
      </c>
      <c r="F33" s="40">
        <v>18153.70964</v>
      </c>
      <c r="G33" s="40">
        <v>15499.628650000002</v>
      </c>
      <c r="H33" s="40">
        <v>18919.987</v>
      </c>
      <c r="I33" s="40">
        <v>20868.628</v>
      </c>
      <c r="J33" s="40">
        <v>20944.727</v>
      </c>
      <c r="K33" s="40">
        <v>23909.808</v>
      </c>
      <c r="L33" s="40">
        <v>25383.312</v>
      </c>
      <c r="M33" s="40">
        <v>28057.666</v>
      </c>
      <c r="N33" s="40">
        <v>29785.588</v>
      </c>
      <c r="O33" s="40">
        <v>32044.383</v>
      </c>
      <c r="P33" s="40">
        <v>41258.710999999996</v>
      </c>
      <c r="Q33" s="40">
        <v>47120.161</v>
      </c>
      <c r="R33" s="40">
        <v>51581.521</v>
      </c>
      <c r="S33" s="40">
        <v>71228.91047</v>
      </c>
      <c r="T33" s="40">
        <v>113389.84188</v>
      </c>
      <c r="U33" s="40">
        <v>135446.56318</v>
      </c>
      <c r="V33" s="100">
        <v>138584.59869</v>
      </c>
      <c r="W33" s="35">
        <f t="shared" si="1"/>
        <v>5.983586127070031</v>
      </c>
      <c r="X33" s="35">
        <f t="shared" si="2"/>
        <v>4.655425962361065</v>
      </c>
      <c r="Y33" s="35">
        <f t="shared" si="3"/>
        <v>4.4451488975236355</v>
      </c>
      <c r="Z33" s="35">
        <f t="shared" si="4"/>
        <v>4.914406198593617</v>
      </c>
      <c r="AA33" s="35">
        <f t="shared" si="5"/>
        <v>8.279359206097777</v>
      </c>
    </row>
    <row r="34" spans="1:27" ht="11.25" customHeight="1">
      <c r="A34" s="74"/>
      <c r="B34" s="61" t="s">
        <v>18</v>
      </c>
      <c r="C34" s="48">
        <v>1742.2</v>
      </c>
      <c r="D34" s="40">
        <v>1827.3</v>
      </c>
      <c r="E34" s="40">
        <v>1984.2</v>
      </c>
      <c r="F34" s="40">
        <v>1809.5</v>
      </c>
      <c r="G34" s="40">
        <v>2267.0316299999995</v>
      </c>
      <c r="H34" s="40">
        <v>2892.848</v>
      </c>
      <c r="I34" s="40">
        <v>3208.473</v>
      </c>
      <c r="J34" s="40">
        <v>3514.413</v>
      </c>
      <c r="K34" s="40">
        <v>4074.809</v>
      </c>
      <c r="L34" s="40">
        <v>4816.735000000001</v>
      </c>
      <c r="M34" s="40">
        <v>5355.904</v>
      </c>
      <c r="N34" s="40">
        <v>5922.388</v>
      </c>
      <c r="O34" s="40">
        <v>6533.291</v>
      </c>
      <c r="P34" s="40">
        <v>8552.614</v>
      </c>
      <c r="Q34" s="40">
        <v>10541.783</v>
      </c>
      <c r="R34" s="40">
        <v>13148.08</v>
      </c>
      <c r="S34" s="40">
        <v>17234.54507</v>
      </c>
      <c r="T34" s="40">
        <v>19504.80669</v>
      </c>
      <c r="U34" s="40">
        <v>23567.73578</v>
      </c>
      <c r="V34" s="100">
        <v>21713.25072</v>
      </c>
      <c r="W34" s="35">
        <f t="shared" si="1"/>
        <v>0.3947645921981783</v>
      </c>
      <c r="X34" s="35">
        <f t="shared" si="2"/>
        <v>0.6809194043365497</v>
      </c>
      <c r="Y34" s="35">
        <f t="shared" si="3"/>
        <v>0.8435110546217731</v>
      </c>
      <c r="Z34" s="35">
        <f t="shared" si="4"/>
        <v>1.0994572730646828</v>
      </c>
      <c r="AA34" s="35">
        <f t="shared" si="5"/>
        <v>1.2971989957201007</v>
      </c>
    </row>
    <row r="35" spans="1:27" ht="11.25" customHeight="1">
      <c r="A35" s="74"/>
      <c r="B35" s="61" t="s">
        <v>32</v>
      </c>
      <c r="C35" s="48">
        <v>1178.1</v>
      </c>
      <c r="D35" s="40">
        <v>831.7</v>
      </c>
      <c r="E35" s="40">
        <v>1016.3</v>
      </c>
      <c r="F35" s="40">
        <v>846.9</v>
      </c>
      <c r="G35" s="40">
        <v>982.6340399999999</v>
      </c>
      <c r="H35" s="40">
        <v>1351.6689999999999</v>
      </c>
      <c r="I35" s="40">
        <v>1509.6029999999998</v>
      </c>
      <c r="J35" s="40">
        <v>1695.946</v>
      </c>
      <c r="K35" s="40">
        <v>2457.281</v>
      </c>
      <c r="L35" s="40">
        <v>3370.705</v>
      </c>
      <c r="M35" s="40">
        <v>4264.3550000000005</v>
      </c>
      <c r="N35" s="40">
        <v>3916.593</v>
      </c>
      <c r="O35" s="40">
        <v>3777.909</v>
      </c>
      <c r="P35" s="40">
        <v>4819.412</v>
      </c>
      <c r="Q35" s="40">
        <v>6280.419</v>
      </c>
      <c r="R35" s="40">
        <v>7280.554</v>
      </c>
      <c r="S35" s="40">
        <v>8966.26072</v>
      </c>
      <c r="T35" s="40">
        <v>10555.32129</v>
      </c>
      <c r="U35" s="40">
        <v>14311.73127</v>
      </c>
      <c r="V35" s="100">
        <v>12369.28872</v>
      </c>
      <c r="W35" s="35">
        <f t="shared" si="1"/>
        <v>0.2669453369697358</v>
      </c>
      <c r="X35" s="35">
        <f t="shared" si="2"/>
        <v>0.29514126593708684</v>
      </c>
      <c r="Y35" s="35">
        <f t="shared" si="3"/>
        <v>0.5902809536685916</v>
      </c>
      <c r="Z35" s="35">
        <f t="shared" si="4"/>
        <v>0.6550175001177335</v>
      </c>
      <c r="AA35" s="35">
        <f t="shared" si="5"/>
        <v>0.7389694482999074</v>
      </c>
    </row>
    <row r="36" spans="1:27" ht="11.25" customHeight="1">
      <c r="A36" s="74"/>
      <c r="B36" s="61" t="s">
        <v>31</v>
      </c>
      <c r="C36" s="48">
        <v>627.2</v>
      </c>
      <c r="D36" s="40">
        <v>1411.3</v>
      </c>
      <c r="E36" s="40">
        <v>1271.2</v>
      </c>
      <c r="F36" s="40">
        <v>1046.1</v>
      </c>
      <c r="G36" s="40">
        <v>1016.8648099999999</v>
      </c>
      <c r="H36" s="40">
        <v>1174.842</v>
      </c>
      <c r="I36" s="40">
        <v>1120.605</v>
      </c>
      <c r="J36" s="40">
        <v>1111.635</v>
      </c>
      <c r="K36" s="40">
        <v>1681.6589999999999</v>
      </c>
      <c r="L36" s="40">
        <v>2076.37</v>
      </c>
      <c r="M36" s="40">
        <v>2353.119</v>
      </c>
      <c r="N36" s="40">
        <v>2387.335</v>
      </c>
      <c r="O36" s="40">
        <v>2360.705</v>
      </c>
      <c r="P36" s="40">
        <v>2891.036</v>
      </c>
      <c r="Q36" s="40">
        <v>4211.223</v>
      </c>
      <c r="R36" s="40">
        <v>5384.336</v>
      </c>
      <c r="S36" s="40">
        <v>5862.643</v>
      </c>
      <c r="T36" s="40">
        <v>6917.20734</v>
      </c>
      <c r="U36" s="40">
        <v>8717.02954</v>
      </c>
      <c r="V36" s="100">
        <v>7361.18392</v>
      </c>
      <c r="W36" s="35">
        <f t="shared" si="1"/>
        <v>0.1421170659090216</v>
      </c>
      <c r="X36" s="35">
        <f t="shared" si="2"/>
        <v>0.30542272615578764</v>
      </c>
      <c r="Y36" s="35">
        <f t="shared" si="3"/>
        <v>0.36361582036068224</v>
      </c>
      <c r="Z36" s="35">
        <f t="shared" si="4"/>
        <v>0.43921030776741204</v>
      </c>
      <c r="AA36" s="35">
        <f t="shared" si="5"/>
        <v>0.43977387409520746</v>
      </c>
    </row>
    <row r="37" spans="1:27" s="4" customFormat="1" ht="11.25" customHeight="1">
      <c r="A37" s="72" t="s">
        <v>41</v>
      </c>
      <c r="B37" s="73"/>
      <c r="C37" s="88">
        <v>23495.792009999997</v>
      </c>
      <c r="D37" s="89">
        <v>21284.721319999997</v>
      </c>
      <c r="E37" s="89">
        <v>18327.58018</v>
      </c>
      <c r="F37" s="89">
        <v>18697.88972</v>
      </c>
      <c r="G37" s="89">
        <v>22981.15258</v>
      </c>
      <c r="H37" s="89">
        <v>31010.374</v>
      </c>
      <c r="I37" s="89">
        <v>51348.511</v>
      </c>
      <c r="J37" s="89">
        <v>58991.749</v>
      </c>
      <c r="K37" s="89">
        <v>34021.329</v>
      </c>
      <c r="L37" s="89">
        <v>14007.366999999998</v>
      </c>
      <c r="M37" s="89">
        <v>11521.994999999999</v>
      </c>
      <c r="N37" s="89">
        <v>24339.123</v>
      </c>
      <c r="O37" s="89">
        <v>37706.359</v>
      </c>
      <c r="P37" s="89">
        <v>42921.088</v>
      </c>
      <c r="Q37" s="89">
        <v>36720.534</v>
      </c>
      <c r="R37" s="89">
        <v>45452.074</v>
      </c>
      <c r="S37" s="89">
        <v>73823.05171999999</v>
      </c>
      <c r="T37" s="89">
        <v>135967.81973</v>
      </c>
      <c r="U37" s="98">
        <v>144038.47213</v>
      </c>
      <c r="V37" s="81">
        <v>387174.96643000003</v>
      </c>
      <c r="W37" s="82" t="s">
        <v>35</v>
      </c>
      <c r="X37" s="82" t="s">
        <v>35</v>
      </c>
      <c r="Y37" s="82" t="s">
        <v>35</v>
      </c>
      <c r="Z37" s="82" t="s">
        <v>35</v>
      </c>
      <c r="AA37" s="82" t="s">
        <v>35</v>
      </c>
    </row>
    <row r="38" spans="1:27" ht="12.75">
      <c r="A38" s="102" t="s">
        <v>19</v>
      </c>
      <c r="B38" s="103"/>
      <c r="C38" s="45">
        <f aca="true" t="shared" si="10" ref="C38:O38">+C5+C13+C23+C28+C32+C37</f>
        <v>464822.10000000003</v>
      </c>
      <c r="D38" s="43">
        <f t="shared" si="10"/>
        <v>430731.60000000003</v>
      </c>
      <c r="E38" s="43">
        <f t="shared" si="10"/>
        <v>375437.99999999994</v>
      </c>
      <c r="F38" s="43">
        <f t="shared" si="10"/>
        <v>343542.89999999997</v>
      </c>
      <c r="G38" s="43">
        <f t="shared" si="10"/>
        <v>355918.00466000056</v>
      </c>
      <c r="H38" s="43">
        <f t="shared" si="10"/>
        <v>409407.00700000004</v>
      </c>
      <c r="I38" s="43">
        <f t="shared" si="10"/>
        <v>442206.425</v>
      </c>
      <c r="J38" s="43">
        <f t="shared" si="10"/>
        <v>486592.544</v>
      </c>
      <c r="K38" s="43">
        <f t="shared" si="10"/>
        <v>565588.648</v>
      </c>
      <c r="L38" s="43">
        <f t="shared" si="10"/>
        <v>585041.3769999999</v>
      </c>
      <c r="M38" s="43">
        <f t="shared" si="10"/>
        <v>661482.149</v>
      </c>
      <c r="N38" s="43">
        <f t="shared" si="10"/>
        <v>706087.6359999999</v>
      </c>
      <c r="O38" s="43">
        <f t="shared" si="10"/>
        <v>768415.6429999999</v>
      </c>
      <c r="P38" s="43">
        <f aca="true" t="shared" si="11" ref="P38:U38">+P37+P32+P28+P23+P13+P5</f>
        <v>876672.9419999999</v>
      </c>
      <c r="Q38" s="43">
        <f t="shared" si="11"/>
        <v>995537.5120000001</v>
      </c>
      <c r="R38" s="43">
        <f t="shared" si="11"/>
        <v>1124135.903</v>
      </c>
      <c r="S38" s="43">
        <f t="shared" si="11"/>
        <v>1344293.4130300002</v>
      </c>
      <c r="T38" s="43">
        <f t="shared" si="11"/>
        <v>1662320.8160500003</v>
      </c>
      <c r="U38" s="43">
        <f t="shared" si="11"/>
        <v>2148383.4260899997</v>
      </c>
      <c r="V38" s="46">
        <f>+V5+V13+V23+V28+V32+V37</f>
        <v>2061031.54446</v>
      </c>
      <c r="W38" s="50">
        <f>+W5+W13+W23+W28+W32</f>
        <v>100</v>
      </c>
      <c r="X38" s="41">
        <f>+X5+X13+X23+X28+X32</f>
        <v>100.00000000000001</v>
      </c>
      <c r="Y38" s="42">
        <f>+Y5+Y13+Y23+Y28+Y32</f>
        <v>100</v>
      </c>
      <c r="Z38" s="50">
        <f>+Z5+Z13+Z23+Z28+Z32</f>
        <v>99.99999999999999</v>
      </c>
      <c r="AA38" s="50">
        <f>+AA5+AA13+AA23+AA28+AA32</f>
        <v>100.00000000000001</v>
      </c>
    </row>
    <row r="39" spans="1:27" ht="11.25" customHeight="1">
      <c r="A39" s="31" t="s">
        <v>38</v>
      </c>
      <c r="B39" s="60"/>
      <c r="C39" s="80">
        <v>8753.619000000002</v>
      </c>
      <c r="D39" s="27">
        <v>10932.159</v>
      </c>
      <c r="E39" s="27">
        <v>5868.7919999999995</v>
      </c>
      <c r="F39" s="27">
        <v>21052.34</v>
      </c>
      <c r="G39" s="27">
        <v>22318.673999999995</v>
      </c>
      <c r="H39" s="27">
        <v>10806.808000000005</v>
      </c>
      <c r="I39" s="27">
        <v>17451.815399999992</v>
      </c>
      <c r="J39" s="27">
        <v>17474.788</v>
      </c>
      <c r="K39" s="27">
        <v>22854.161</v>
      </c>
      <c r="L39" s="27">
        <v>19896.901990000002</v>
      </c>
      <c r="M39" s="27">
        <v>9703.97783</v>
      </c>
      <c r="N39" s="27">
        <v>8071.7719071757</v>
      </c>
      <c r="O39" s="27">
        <v>11604.532200000001</v>
      </c>
      <c r="P39" s="27">
        <v>2099.65862</v>
      </c>
      <c r="Q39" s="27">
        <v>15478.3476</v>
      </c>
      <c r="R39" s="27">
        <v>15070.42</v>
      </c>
      <c r="S39" s="27"/>
      <c r="T39" s="27"/>
      <c r="U39" s="40"/>
      <c r="V39" s="62"/>
      <c r="W39" s="79" t="s">
        <v>35</v>
      </c>
      <c r="X39" s="79" t="s">
        <v>35</v>
      </c>
      <c r="Y39" s="79" t="s">
        <v>35</v>
      </c>
      <c r="Z39" s="79" t="s">
        <v>35</v>
      </c>
      <c r="AA39" s="79" t="s">
        <v>35</v>
      </c>
    </row>
    <row r="40" spans="1:27" ht="13.5" thickBot="1">
      <c r="A40" s="101" t="s">
        <v>4</v>
      </c>
      <c r="B40" s="101"/>
      <c r="C40" s="69">
        <f aca="true" t="shared" si="12" ref="C40:O40">+C38+C39</f>
        <v>473575.71900000004</v>
      </c>
      <c r="D40" s="13">
        <f t="shared" si="12"/>
        <v>441663.759</v>
      </c>
      <c r="E40" s="13">
        <f t="shared" si="12"/>
        <v>381306.79199999996</v>
      </c>
      <c r="F40" s="13">
        <f>+F38+F39</f>
        <v>364595.24</v>
      </c>
      <c r="G40" s="13">
        <f t="shared" si="12"/>
        <v>378236.67866000056</v>
      </c>
      <c r="H40" s="13">
        <f t="shared" si="12"/>
        <v>420213.81500000006</v>
      </c>
      <c r="I40" s="13">
        <f t="shared" si="12"/>
        <v>459658.2404</v>
      </c>
      <c r="J40" s="13">
        <f t="shared" si="12"/>
        <v>504067.332</v>
      </c>
      <c r="K40" s="13">
        <f t="shared" si="12"/>
        <v>588442.809</v>
      </c>
      <c r="L40" s="13">
        <f t="shared" si="12"/>
        <v>604938.2789899999</v>
      </c>
      <c r="M40" s="13">
        <f t="shared" si="12"/>
        <v>671186.12683</v>
      </c>
      <c r="N40" s="13">
        <f t="shared" si="12"/>
        <v>714159.4079071756</v>
      </c>
      <c r="O40" s="13">
        <f t="shared" si="12"/>
        <v>780020.1751999999</v>
      </c>
      <c r="P40" s="13">
        <f aca="true" t="shared" si="13" ref="P40:U40">+P39+P38</f>
        <v>878772.6006199999</v>
      </c>
      <c r="Q40" s="13">
        <f t="shared" si="13"/>
        <v>1011015.8596000001</v>
      </c>
      <c r="R40" s="13">
        <f t="shared" si="13"/>
        <v>1139206.3229999999</v>
      </c>
      <c r="S40" s="13">
        <f t="shared" si="13"/>
        <v>1344293.4130300002</v>
      </c>
      <c r="T40" s="13">
        <f t="shared" si="13"/>
        <v>1662320.8160500003</v>
      </c>
      <c r="U40" s="13">
        <f t="shared" si="13"/>
        <v>2148383.4260899997</v>
      </c>
      <c r="V40" s="30">
        <f>+V38+V39</f>
        <v>2061031.54446</v>
      </c>
      <c r="W40" s="78" t="s">
        <v>35</v>
      </c>
      <c r="X40" s="78" t="s">
        <v>35</v>
      </c>
      <c r="Y40" s="78" t="s">
        <v>35</v>
      </c>
      <c r="Z40" s="78" t="s">
        <v>35</v>
      </c>
      <c r="AA40" s="78" t="s">
        <v>35</v>
      </c>
    </row>
    <row r="41" spans="1:27" ht="12.75" customHeight="1">
      <c r="A41" s="58" t="s">
        <v>48</v>
      </c>
      <c r="B41" s="14"/>
      <c r="C41" s="64"/>
      <c r="D41" s="64"/>
      <c r="E41" s="64"/>
      <c r="F41" s="64"/>
      <c r="G41" s="64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66"/>
      <c r="X41" s="15"/>
      <c r="Y41" s="25"/>
      <c r="Z41" s="8"/>
      <c r="AA41" s="8"/>
    </row>
    <row r="42" spans="1:27" ht="10.5" customHeight="1">
      <c r="A42" s="58" t="s">
        <v>43</v>
      </c>
      <c r="B42" s="1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"/>
      <c r="X42" s="11"/>
      <c r="Y42" s="11"/>
      <c r="Z42" s="10"/>
      <c r="AA42" s="10"/>
    </row>
    <row r="43" spans="1:27" ht="10.5" customHeight="1">
      <c r="A43" s="55" t="s">
        <v>45</v>
      </c>
      <c r="B43" s="14"/>
      <c r="C43" s="65"/>
      <c r="D43" s="65"/>
      <c r="E43" s="65"/>
      <c r="F43" s="22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99"/>
      <c r="V43" s="99"/>
      <c r="W43" s="21"/>
      <c r="X43" s="21"/>
      <c r="Y43" s="11"/>
      <c r="Z43" s="21"/>
      <c r="AA43" s="21"/>
    </row>
    <row r="44" spans="1:27" ht="10.5" customHeight="1">
      <c r="A44" s="55" t="s">
        <v>39</v>
      </c>
      <c r="B44" s="14"/>
      <c r="C44" s="65"/>
      <c r="D44" s="65"/>
      <c r="E44" s="65"/>
      <c r="F44" s="22"/>
      <c r="G44" s="21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21"/>
      <c r="X44" s="21"/>
      <c r="Y44" s="11"/>
      <c r="Z44" s="21"/>
      <c r="AA44" s="21"/>
    </row>
    <row r="45" spans="1:24" s="19" customFormat="1" ht="10.5" customHeight="1">
      <c r="A45" s="55" t="s">
        <v>44</v>
      </c>
      <c r="B45" s="18"/>
      <c r="C45" s="68"/>
      <c r="D45" s="68"/>
      <c r="E45" s="68"/>
      <c r="F45" s="22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19" customFormat="1" ht="10.5" customHeight="1">
      <c r="A46" s="58" t="s">
        <v>40</v>
      </c>
      <c r="B46" s="18"/>
      <c r="C46" s="68"/>
      <c r="D46" s="68"/>
      <c r="E46" s="68"/>
      <c r="F46" s="22"/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5" s="19" customFormat="1" ht="10.5" customHeight="1">
      <c r="A47" s="59" t="s">
        <v>42</v>
      </c>
      <c r="B47" s="18"/>
      <c r="C47" s="18"/>
      <c r="D47" s="18"/>
      <c r="E47" s="18"/>
      <c r="F47" s="22"/>
      <c r="G47" s="2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/>
    </row>
    <row r="48" spans="2:24" s="19" customFormat="1" ht="12.75">
      <c r="B48" s="12"/>
      <c r="C48" s="12"/>
      <c r="D48" s="12"/>
      <c r="E48" s="12"/>
      <c r="F48" s="22"/>
      <c r="G48" s="2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3:24" s="19" customFormat="1" ht="12.75">
      <c r="C49" s="12"/>
      <c r="D49" s="12"/>
      <c r="E49" s="12"/>
      <c r="F49" s="22"/>
      <c r="G49" s="2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2:6" ht="12.75">
      <c r="B50" s="20"/>
      <c r="C50" s="20"/>
      <c r="D50" s="20"/>
      <c r="E50" s="20"/>
      <c r="F50" s="24"/>
    </row>
    <row r="51" spans="2:6" ht="12.75">
      <c r="B51" s="20"/>
      <c r="C51" s="20"/>
      <c r="D51" s="20"/>
      <c r="E51" s="20"/>
      <c r="F51" s="24"/>
    </row>
    <row r="52" spans="2:6" ht="12.75">
      <c r="B52" s="20"/>
      <c r="C52" s="20"/>
      <c r="D52" s="20"/>
      <c r="E52" s="20"/>
      <c r="F52" s="24"/>
    </row>
    <row r="53" spans="2:6" ht="12.75">
      <c r="B53" s="20"/>
      <c r="C53" s="20"/>
      <c r="D53" s="20"/>
      <c r="E53" s="20"/>
      <c r="F53" s="24"/>
    </row>
    <row r="54" spans="2:6" ht="12.75">
      <c r="B54" s="20"/>
      <c r="C54" s="20"/>
      <c r="D54" s="20"/>
      <c r="E54" s="20"/>
      <c r="F54" s="24"/>
    </row>
    <row r="55" spans="2:6" ht="12.75">
      <c r="B55" s="20"/>
      <c r="C55" s="20"/>
      <c r="D55" s="20"/>
      <c r="E55" s="20"/>
      <c r="F55" s="24"/>
    </row>
    <row r="56" spans="2:6" ht="12.75">
      <c r="B56" s="20"/>
      <c r="C56" s="20"/>
      <c r="D56" s="20"/>
      <c r="E56" s="20"/>
      <c r="F56" s="24"/>
    </row>
    <row r="57" spans="2:6" ht="12.75">
      <c r="B57" s="20"/>
      <c r="C57" s="20"/>
      <c r="D57" s="20"/>
      <c r="E57" s="20"/>
      <c r="F57" s="24"/>
    </row>
    <row r="58" spans="2:6" ht="12.75">
      <c r="B58" s="20"/>
      <c r="C58" s="20"/>
      <c r="D58" s="20"/>
      <c r="E58" s="20"/>
      <c r="F58" s="24"/>
    </row>
    <row r="59" spans="2:6" ht="12.75">
      <c r="B59" s="20"/>
      <c r="C59" s="20"/>
      <c r="D59" s="20"/>
      <c r="E59" s="20"/>
      <c r="F59" s="24"/>
    </row>
    <row r="60" spans="2:6" ht="12.75">
      <c r="B60" s="20"/>
      <c r="C60" s="20"/>
      <c r="D60" s="20"/>
      <c r="E60" s="20"/>
      <c r="F60" s="24"/>
    </row>
    <row r="61" spans="2:6" ht="12.75">
      <c r="B61" s="20"/>
      <c r="C61" s="20"/>
      <c r="D61" s="20"/>
      <c r="E61" s="20"/>
      <c r="F61" s="24"/>
    </row>
    <row r="62" spans="2:6" ht="12.75">
      <c r="B62" s="20"/>
      <c r="C62" s="20"/>
      <c r="D62" s="20"/>
      <c r="E62" s="20"/>
      <c r="F62" s="24"/>
    </row>
    <row r="63" spans="2:6" ht="12.75">
      <c r="B63" s="20"/>
      <c r="C63" s="20"/>
      <c r="D63" s="20"/>
      <c r="E63" s="20"/>
      <c r="F63" s="24"/>
    </row>
    <row r="64" spans="2:6" ht="12.75">
      <c r="B64" s="20"/>
      <c r="C64" s="20"/>
      <c r="D64" s="20"/>
      <c r="E64" s="20"/>
      <c r="F64" s="24"/>
    </row>
    <row r="65" spans="2:6" ht="12.75">
      <c r="B65" s="20"/>
      <c r="C65" s="20"/>
      <c r="D65" s="20"/>
      <c r="E65" s="20"/>
      <c r="F65" s="24"/>
    </row>
    <row r="66" spans="2:6" ht="12.75">
      <c r="B66" s="20"/>
      <c r="C66" s="20"/>
      <c r="D66" s="20"/>
      <c r="E66" s="20"/>
      <c r="F66" s="24"/>
    </row>
    <row r="67" spans="2:6" ht="12.75">
      <c r="B67" s="20"/>
      <c r="C67" s="20"/>
      <c r="D67" s="20"/>
      <c r="E67" s="20"/>
      <c r="F67" s="24"/>
    </row>
    <row r="68" spans="2:6" ht="12.75">
      <c r="B68" s="20"/>
      <c r="C68" s="20"/>
      <c r="D68" s="20"/>
      <c r="E68" s="20"/>
      <c r="F68" s="24"/>
    </row>
    <row r="69" spans="2:6" ht="12.75">
      <c r="B69" s="20"/>
      <c r="C69" s="20"/>
      <c r="D69" s="20"/>
      <c r="E69" s="20"/>
      <c r="F69" s="24"/>
    </row>
    <row r="70" spans="2:6" ht="12.75">
      <c r="B70" s="20"/>
      <c r="C70" s="20"/>
      <c r="D70" s="20"/>
      <c r="E70" s="20"/>
      <c r="F70" s="24"/>
    </row>
    <row r="71" spans="2:6" ht="12.75">
      <c r="B71" s="20"/>
      <c r="C71" s="20"/>
      <c r="D71" s="20"/>
      <c r="E71" s="20"/>
      <c r="F71" s="24"/>
    </row>
    <row r="72" spans="2:6" ht="12.75">
      <c r="B72" s="20"/>
      <c r="C72" s="20"/>
      <c r="D72" s="20"/>
      <c r="E72" s="20"/>
      <c r="F72" s="24"/>
    </row>
    <row r="73" spans="2:6" ht="12.75">
      <c r="B73" s="20"/>
      <c r="C73" s="20"/>
      <c r="D73" s="20"/>
      <c r="E73" s="20"/>
      <c r="F73" s="24"/>
    </row>
    <row r="74" spans="2:6" ht="12.75">
      <c r="B74" s="20"/>
      <c r="C74" s="20"/>
      <c r="D74" s="20"/>
      <c r="E74" s="20"/>
      <c r="F74" s="24"/>
    </row>
    <row r="75" spans="2:6" ht="12.75">
      <c r="B75" s="20"/>
      <c r="C75" s="20"/>
      <c r="D75" s="20"/>
      <c r="E75" s="20"/>
      <c r="F75" s="24"/>
    </row>
    <row r="76" spans="2:6" ht="12.75">
      <c r="B76" s="20"/>
      <c r="C76" s="20"/>
      <c r="D76" s="20"/>
      <c r="E76" s="20"/>
      <c r="F76" s="24"/>
    </row>
    <row r="77" spans="2:6" ht="12.75">
      <c r="B77" s="20"/>
      <c r="C77" s="20"/>
      <c r="D77" s="20"/>
      <c r="E77" s="20"/>
      <c r="F77" s="24"/>
    </row>
    <row r="78" spans="2:6" ht="12.75">
      <c r="B78" s="20"/>
      <c r="C78" s="20"/>
      <c r="D78" s="20"/>
      <c r="E78" s="20"/>
      <c r="F78" s="24"/>
    </row>
    <row r="79" spans="2:6" ht="12.75">
      <c r="B79" s="20"/>
      <c r="C79" s="20"/>
      <c r="D79" s="20"/>
      <c r="E79" s="20"/>
      <c r="F79" s="24"/>
    </row>
    <row r="80" spans="2:6" ht="12.75">
      <c r="B80" s="20"/>
      <c r="C80" s="20"/>
      <c r="D80" s="20"/>
      <c r="E80" s="20"/>
      <c r="F80" s="24"/>
    </row>
    <row r="81" spans="2:6" ht="12.75">
      <c r="B81" s="20"/>
      <c r="C81" s="20"/>
      <c r="D81" s="20"/>
      <c r="E81" s="20"/>
      <c r="F81" s="24"/>
    </row>
    <row r="82" spans="2:6" ht="12.75">
      <c r="B82" s="20"/>
      <c r="C82" s="20"/>
      <c r="D82" s="20"/>
      <c r="E82" s="20"/>
      <c r="F82" s="24"/>
    </row>
    <row r="83" spans="2:6" ht="12.75">
      <c r="B83" s="20"/>
      <c r="C83" s="20"/>
      <c r="D83" s="20"/>
      <c r="E83" s="20"/>
      <c r="F83" s="24"/>
    </row>
    <row r="84" spans="2:6" ht="12.75">
      <c r="B84" s="20"/>
      <c r="C84" s="20"/>
      <c r="D84" s="20"/>
      <c r="E84" s="20"/>
      <c r="F84" s="24"/>
    </row>
    <row r="85" spans="2:6" ht="12.75">
      <c r="B85" s="20"/>
      <c r="C85" s="20"/>
      <c r="D85" s="20"/>
      <c r="E85" s="20"/>
      <c r="F85" s="24"/>
    </row>
    <row r="86" spans="2:6" ht="12.75">
      <c r="B86" s="20"/>
      <c r="C86" s="20"/>
      <c r="D86" s="20"/>
      <c r="E86" s="20"/>
      <c r="F86" s="24"/>
    </row>
    <row r="87" spans="2:6" ht="12.75">
      <c r="B87" s="20"/>
      <c r="C87" s="20"/>
      <c r="D87" s="20"/>
      <c r="E87" s="20"/>
      <c r="F87" s="24"/>
    </row>
    <row r="88" spans="2:6" ht="12.75">
      <c r="B88" s="20"/>
      <c r="C88" s="20"/>
      <c r="D88" s="20"/>
      <c r="E88" s="20"/>
      <c r="F88" s="24"/>
    </row>
    <row r="89" spans="2:6" ht="12.75">
      <c r="B89" s="20"/>
      <c r="C89" s="20"/>
      <c r="D89" s="20"/>
      <c r="E89" s="20"/>
      <c r="F89" s="24"/>
    </row>
    <row r="90" spans="2:6" ht="12.75">
      <c r="B90" s="20"/>
      <c r="C90" s="20"/>
      <c r="D90" s="20"/>
      <c r="E90" s="20"/>
      <c r="F90" s="24"/>
    </row>
    <row r="91" spans="2:6" ht="12.75">
      <c r="B91" s="20"/>
      <c r="C91" s="20"/>
      <c r="D91" s="20"/>
      <c r="E91" s="20"/>
      <c r="F91" s="24"/>
    </row>
    <row r="92" spans="2:6" ht="12.75">
      <c r="B92" s="20"/>
      <c r="C92" s="20"/>
      <c r="D92" s="20"/>
      <c r="E92" s="20"/>
      <c r="F92" s="24"/>
    </row>
    <row r="93" spans="2:6" ht="12.75">
      <c r="B93" s="20"/>
      <c r="C93" s="20"/>
      <c r="D93" s="20"/>
      <c r="E93" s="20"/>
      <c r="F93" s="24"/>
    </row>
    <row r="94" spans="2:6" ht="12.75">
      <c r="B94" s="20"/>
      <c r="C94" s="20"/>
      <c r="D94" s="20"/>
      <c r="E94" s="20"/>
      <c r="F94" s="24"/>
    </row>
    <row r="95" spans="2:6" ht="12.75">
      <c r="B95" s="20"/>
      <c r="C95" s="20"/>
      <c r="D95" s="20"/>
      <c r="E95" s="20"/>
      <c r="F95" s="24"/>
    </row>
    <row r="96" spans="2:6" ht="12.75">
      <c r="B96" s="20"/>
      <c r="C96" s="20"/>
      <c r="D96" s="20"/>
      <c r="E96" s="20"/>
      <c r="F96" s="24"/>
    </row>
    <row r="97" spans="2:6" ht="12.75">
      <c r="B97" s="20"/>
      <c r="C97" s="20"/>
      <c r="D97" s="20"/>
      <c r="E97" s="20"/>
      <c r="F97" s="24"/>
    </row>
    <row r="98" spans="2:6" ht="12.75">
      <c r="B98" s="20"/>
      <c r="C98" s="20"/>
      <c r="D98" s="20"/>
      <c r="E98" s="20"/>
      <c r="F98" s="24"/>
    </row>
    <row r="99" spans="2:6" ht="12.75">
      <c r="B99" s="20"/>
      <c r="C99" s="20"/>
      <c r="D99" s="20"/>
      <c r="E99" s="20"/>
      <c r="F99" s="24"/>
    </row>
    <row r="100" spans="2:6" ht="12.75">
      <c r="B100" s="20"/>
      <c r="C100" s="20"/>
      <c r="D100" s="20"/>
      <c r="E100" s="20"/>
      <c r="F100" s="24"/>
    </row>
    <row r="101" spans="2:6" ht="12.75">
      <c r="B101" s="20"/>
      <c r="C101" s="20"/>
      <c r="D101" s="20"/>
      <c r="E101" s="20"/>
      <c r="F101" s="24"/>
    </row>
    <row r="102" spans="2:6" ht="12.75">
      <c r="B102" s="20"/>
      <c r="C102" s="20"/>
      <c r="D102" s="20"/>
      <c r="E102" s="20"/>
      <c r="F102" s="24"/>
    </row>
    <row r="103" spans="2:6" ht="12.75">
      <c r="B103" s="20"/>
      <c r="C103" s="20"/>
      <c r="D103" s="20"/>
      <c r="E103" s="20"/>
      <c r="F103" s="24"/>
    </row>
    <row r="104" spans="2:6" ht="12.75">
      <c r="B104" s="20"/>
      <c r="C104" s="20"/>
      <c r="D104" s="20"/>
      <c r="E104" s="20"/>
      <c r="F104" s="24"/>
    </row>
    <row r="105" spans="2:6" ht="12.75">
      <c r="B105" s="20"/>
      <c r="C105" s="20"/>
      <c r="D105" s="20"/>
      <c r="E105" s="20"/>
      <c r="F105" s="24"/>
    </row>
    <row r="106" spans="2:6" ht="12.75">
      <c r="B106" s="20"/>
      <c r="C106" s="20"/>
      <c r="D106" s="20"/>
      <c r="E106" s="20"/>
      <c r="F106" s="24"/>
    </row>
    <row r="107" spans="2:6" ht="12.75">
      <c r="B107" s="20"/>
      <c r="C107" s="20"/>
      <c r="D107" s="20"/>
      <c r="E107" s="20"/>
      <c r="F107" s="24"/>
    </row>
    <row r="108" spans="2:6" ht="12.75">
      <c r="B108" s="20"/>
      <c r="C108" s="20"/>
      <c r="D108" s="20"/>
      <c r="E108" s="20"/>
      <c r="F108" s="24"/>
    </row>
    <row r="109" spans="2:6" ht="12.75">
      <c r="B109" s="20"/>
      <c r="C109" s="20"/>
      <c r="D109" s="20"/>
      <c r="E109" s="20"/>
      <c r="F109" s="24"/>
    </row>
    <row r="110" spans="2:6" ht="12.75">
      <c r="B110" s="20"/>
      <c r="C110" s="20"/>
      <c r="D110" s="20"/>
      <c r="E110" s="20"/>
      <c r="F110" s="24"/>
    </row>
    <row r="111" spans="2:6" ht="12.75">
      <c r="B111" s="20"/>
      <c r="C111" s="20"/>
      <c r="D111" s="20"/>
      <c r="E111" s="20"/>
      <c r="F111" s="24"/>
    </row>
    <row r="112" spans="2:6" ht="12.75">
      <c r="B112" s="20"/>
      <c r="C112" s="20"/>
      <c r="D112" s="20"/>
      <c r="E112" s="20"/>
      <c r="F112" s="24"/>
    </row>
    <row r="113" spans="2:6" ht="12.75">
      <c r="B113" s="20"/>
      <c r="C113" s="20"/>
      <c r="D113" s="20"/>
      <c r="E113" s="20"/>
      <c r="F113" s="24"/>
    </row>
    <row r="114" spans="2:6" ht="12.75">
      <c r="B114" s="20"/>
      <c r="C114" s="20"/>
      <c r="D114" s="20"/>
      <c r="E114" s="20"/>
      <c r="F114" s="24"/>
    </row>
    <row r="115" spans="2:6" ht="12.75">
      <c r="B115" s="20"/>
      <c r="C115" s="20"/>
      <c r="D115" s="20"/>
      <c r="E115" s="20"/>
      <c r="F115" s="24"/>
    </row>
    <row r="116" spans="2:6" ht="12.75">
      <c r="B116" s="20"/>
      <c r="C116" s="20"/>
      <c r="D116" s="20"/>
      <c r="E116" s="20"/>
      <c r="F116" s="24"/>
    </row>
    <row r="117" spans="2:6" ht="12.75">
      <c r="B117" s="20"/>
      <c r="C117" s="20"/>
      <c r="D117" s="20"/>
      <c r="E117" s="20"/>
      <c r="F117" s="24"/>
    </row>
    <row r="118" spans="2:6" ht="12.75">
      <c r="B118" s="20"/>
      <c r="C118" s="20"/>
      <c r="D118" s="20"/>
      <c r="E118" s="20"/>
      <c r="F118" s="24"/>
    </row>
    <row r="119" spans="2:6" ht="12.75">
      <c r="B119" s="20"/>
      <c r="C119" s="20"/>
      <c r="D119" s="20"/>
      <c r="E119" s="20"/>
      <c r="F119" s="24"/>
    </row>
    <row r="120" spans="2:6" ht="12.75">
      <c r="B120" s="20"/>
      <c r="C120" s="20"/>
      <c r="D120" s="20"/>
      <c r="E120" s="20"/>
      <c r="F120" s="24"/>
    </row>
    <row r="121" spans="2:6" ht="12.75">
      <c r="B121" s="20"/>
      <c r="C121" s="20"/>
      <c r="D121" s="20"/>
      <c r="E121" s="20"/>
      <c r="F121" s="24"/>
    </row>
    <row r="122" spans="2:6" ht="12.75">
      <c r="B122" s="20"/>
      <c r="C122" s="20"/>
      <c r="D122" s="20"/>
      <c r="E122" s="20"/>
      <c r="F122" s="24"/>
    </row>
    <row r="123" spans="2:6" ht="12.75">
      <c r="B123" s="20"/>
      <c r="C123" s="20"/>
      <c r="D123" s="20"/>
      <c r="E123" s="20"/>
      <c r="F123" s="24"/>
    </row>
    <row r="124" spans="2:6" ht="12.75">
      <c r="B124" s="20"/>
      <c r="C124" s="20"/>
      <c r="D124" s="20"/>
      <c r="E124" s="20"/>
      <c r="F124" s="24"/>
    </row>
    <row r="125" spans="2:6" ht="12.75">
      <c r="B125" s="20"/>
      <c r="C125" s="20"/>
      <c r="D125" s="20"/>
      <c r="E125" s="20"/>
      <c r="F125" s="24"/>
    </row>
    <row r="126" spans="2:6" ht="12.75">
      <c r="B126" s="20"/>
      <c r="C126" s="20"/>
      <c r="D126" s="20"/>
      <c r="E126" s="20"/>
      <c r="F126" s="24"/>
    </row>
    <row r="127" spans="2:6" ht="12.75">
      <c r="B127" s="20"/>
      <c r="C127" s="20"/>
      <c r="D127" s="20"/>
      <c r="E127" s="20"/>
      <c r="F127" s="24"/>
    </row>
    <row r="128" spans="2:6" ht="12.75">
      <c r="B128" s="20"/>
      <c r="C128" s="20"/>
      <c r="D128" s="20"/>
      <c r="E128" s="20"/>
      <c r="F128" s="24"/>
    </row>
    <row r="129" spans="2:6" ht="12.75">
      <c r="B129" s="20"/>
      <c r="C129" s="20"/>
      <c r="D129" s="20"/>
      <c r="E129" s="20"/>
      <c r="F129" s="24"/>
    </row>
    <row r="130" spans="2:6" ht="12.75">
      <c r="B130" s="20"/>
      <c r="C130" s="20"/>
      <c r="D130" s="20"/>
      <c r="E130" s="20"/>
      <c r="F130" s="24"/>
    </row>
    <row r="131" spans="2:6" ht="12.75">
      <c r="B131" s="20"/>
      <c r="C131" s="20"/>
      <c r="D131" s="20"/>
      <c r="E131" s="20"/>
      <c r="F131" s="24"/>
    </row>
    <row r="132" spans="2:6" ht="12.75">
      <c r="B132" s="20"/>
      <c r="C132" s="20"/>
      <c r="D132" s="20"/>
      <c r="E132" s="20"/>
      <c r="F132" s="24"/>
    </row>
    <row r="133" spans="2:6" ht="12.75">
      <c r="B133" s="20"/>
      <c r="C133" s="20"/>
      <c r="D133" s="20"/>
      <c r="E133" s="20"/>
      <c r="F133" s="24"/>
    </row>
    <row r="134" spans="2:6" ht="12.75">
      <c r="B134" s="20"/>
      <c r="C134" s="20"/>
      <c r="D134" s="20"/>
      <c r="E134" s="20"/>
      <c r="F134" s="24"/>
    </row>
    <row r="135" spans="2:6" ht="12.75">
      <c r="B135" s="20"/>
      <c r="C135" s="20"/>
      <c r="D135" s="20"/>
      <c r="E135" s="20"/>
      <c r="F135" s="24"/>
    </row>
    <row r="136" spans="2:6" ht="12.75">
      <c r="B136" s="20"/>
      <c r="C136" s="20"/>
      <c r="D136" s="20"/>
      <c r="E136" s="20"/>
      <c r="F136" s="24"/>
    </row>
    <row r="137" spans="2:6" ht="12.75">
      <c r="B137" s="20"/>
      <c r="C137" s="20"/>
      <c r="D137" s="20"/>
      <c r="E137" s="20"/>
      <c r="F137" s="24"/>
    </row>
    <row r="138" spans="2:6" ht="12.75">
      <c r="B138" s="20"/>
      <c r="C138" s="20"/>
      <c r="D138" s="20"/>
      <c r="E138" s="20"/>
      <c r="F138" s="24"/>
    </row>
    <row r="139" spans="2:6" ht="12.75">
      <c r="B139" s="20"/>
      <c r="C139" s="20"/>
      <c r="D139" s="20"/>
      <c r="E139" s="20"/>
      <c r="F139" s="24"/>
    </row>
    <row r="140" spans="2:6" ht="12.75">
      <c r="B140" s="20"/>
      <c r="C140" s="20"/>
      <c r="D140" s="20"/>
      <c r="E140" s="20"/>
      <c r="F140" s="24"/>
    </row>
    <row r="141" spans="2:6" ht="12.75">
      <c r="B141" s="20"/>
      <c r="C141" s="20"/>
      <c r="D141" s="20"/>
      <c r="E141" s="20"/>
      <c r="F141" s="24"/>
    </row>
    <row r="142" spans="2:6" ht="12.75">
      <c r="B142" s="20"/>
      <c r="C142" s="20"/>
      <c r="D142" s="20"/>
      <c r="E142" s="20"/>
      <c r="F142" s="24"/>
    </row>
    <row r="143" spans="2:6" ht="12.75">
      <c r="B143" s="20"/>
      <c r="C143" s="20"/>
      <c r="D143" s="20"/>
      <c r="E143" s="20"/>
      <c r="F143" s="24"/>
    </row>
    <row r="144" spans="2:6" ht="12.75">
      <c r="B144" s="20"/>
      <c r="C144" s="20"/>
      <c r="D144" s="20"/>
      <c r="E144" s="20"/>
      <c r="F144" s="24"/>
    </row>
    <row r="145" spans="2:6" ht="12.75">
      <c r="B145" s="20"/>
      <c r="C145" s="20"/>
      <c r="D145" s="20"/>
      <c r="E145" s="20"/>
      <c r="F145" s="24"/>
    </row>
    <row r="146" spans="2:6" ht="12.75">
      <c r="B146" s="20"/>
      <c r="C146" s="20"/>
      <c r="D146" s="20"/>
      <c r="E146" s="20"/>
      <c r="F146" s="24"/>
    </row>
    <row r="147" spans="2:6" ht="12.75">
      <c r="B147" s="20"/>
      <c r="C147" s="20"/>
      <c r="D147" s="20"/>
      <c r="E147" s="20"/>
      <c r="F147" s="24"/>
    </row>
    <row r="148" spans="2:6" ht="12.75">
      <c r="B148" s="20"/>
      <c r="C148" s="20"/>
      <c r="D148" s="20"/>
      <c r="E148" s="20"/>
      <c r="F148" s="24"/>
    </row>
    <row r="149" spans="2:6" ht="12.75">
      <c r="B149" s="20"/>
      <c r="C149" s="20"/>
      <c r="D149" s="20"/>
      <c r="E149" s="20"/>
      <c r="F149" s="24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</sheetData>
  <sheetProtection/>
  <mergeCells count="5">
    <mergeCell ref="A40:B40"/>
    <mergeCell ref="A38:B38"/>
    <mergeCell ref="A3:B4"/>
    <mergeCell ref="W3:AA3"/>
    <mergeCell ref="C3:U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5" r:id="rId2"/>
  <ignoredErrors>
    <ignoredError sqref="C32:T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2016-06-20T19:41:43Z</cp:lastPrinted>
  <dcterms:created xsi:type="dcterms:W3CDTF">1998-04-08T18:49:09Z</dcterms:created>
  <dcterms:modified xsi:type="dcterms:W3CDTF">2016-06-21T17:47:35Z</dcterms:modified>
  <cp:category/>
  <cp:version/>
  <cp:contentType/>
  <cp:contentStatus/>
</cp:coreProperties>
</file>