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activeTab="0"/>
  </bookViews>
  <sheets>
    <sheet name="GAMod_P_$" sheetId="1" r:id="rId1"/>
  </sheets>
  <definedNames>
    <definedName name="_xlnm.Print_Area" localSheetId="0">'GAMod_P_$'!$A$1:$T$247</definedName>
    <definedName name="_xlnm.Print_Titles" localSheetId="0">'GAMod_P_$'!$1:$4</definedName>
  </definedNames>
  <calcPr fullCalcOnLoad="1"/>
</workbook>
</file>

<file path=xl/sharedStrings.xml><?xml version="1.0" encoding="utf-8"?>
<sst xmlns="http://schemas.openxmlformats.org/spreadsheetml/2006/main" count="257" uniqueCount="52">
  <si>
    <t>Tabela 1.3.3</t>
  </si>
  <si>
    <t>Grande Área / Modalidade</t>
  </si>
  <si>
    <t>Investimentos (R$ mil correntes)</t>
  </si>
  <si>
    <t>Ciências Agrárias</t>
  </si>
  <si>
    <t>Doutorado</t>
  </si>
  <si>
    <t>Produtividade em Pesquisa</t>
  </si>
  <si>
    <t>Mestrado</t>
  </si>
  <si>
    <t>Iniciação Científica</t>
  </si>
  <si>
    <t>Pós-Doutorado</t>
  </si>
  <si>
    <t>Extensão no País</t>
  </si>
  <si>
    <t>Desenvolvimento Científico Regional</t>
  </si>
  <si>
    <t>Apoio Técnico à Pesquisa</t>
  </si>
  <si>
    <t>Fixação de Recursos Humanos</t>
  </si>
  <si>
    <t>Apoio Técnico em Extensão no País</t>
  </si>
  <si>
    <t>Pesquisador Visitante</t>
  </si>
  <si>
    <t>Especialista Visitante</t>
  </si>
  <si>
    <t>Pós-Doutorado Empresarial</t>
  </si>
  <si>
    <t>Ciências Biológicas</t>
  </si>
  <si>
    <t>Ciências da Saúde</t>
  </si>
  <si>
    <t>Ciências Exatas e da Terra</t>
  </si>
  <si>
    <t>Ciências Humanas</t>
  </si>
  <si>
    <t>Ciências Sociais Aplicadas</t>
  </si>
  <si>
    <t>Engenharias</t>
  </si>
  <si>
    <t>Lingüística, Letras e Artes</t>
  </si>
  <si>
    <t>Soma</t>
  </si>
  <si>
    <t>Total</t>
  </si>
  <si>
    <t>Notas: Inclui recursos dos fundos setoriais; Não inclui bolsas de curta duração (fluxo contínuo);</t>
  </si>
  <si>
    <t>-</t>
  </si>
  <si>
    <t>Participação %</t>
  </si>
  <si>
    <t>Outros investimentos (3)</t>
  </si>
  <si>
    <t xml:space="preserve">(2) Inclui também recursos relativos aos programas de capacitação institucional do MCT (PCI) e do CNPq; </t>
  </si>
  <si>
    <t>(3) Investimentos referentes, entre outras, às ações de gestão, acompanhamento e avaliação.</t>
  </si>
  <si>
    <t>Outra (1)</t>
  </si>
  <si>
    <t>Grande área não informada (2)</t>
  </si>
  <si>
    <t>Iniciação Científica Júnior</t>
  </si>
  <si>
    <t>Iniciação ao Extensionismo</t>
  </si>
  <si>
    <t>Desenvolvimento Cientifico da Metrologia Nacional</t>
  </si>
  <si>
    <t>Apoio à Difusão do Conhecimento</t>
  </si>
  <si>
    <t>Doutorado Sanduíche Empresarial</t>
  </si>
  <si>
    <t>Atração de Jovens Talentos</t>
  </si>
  <si>
    <t>Iniciação Tecnológica</t>
  </si>
  <si>
    <t>Aperfeiçoamento/Treinamento</t>
  </si>
  <si>
    <t>Desenvolvimento Tecnológico e Industrial</t>
  </si>
  <si>
    <t>Doutorado Sanduíche</t>
  </si>
  <si>
    <t>Fixação de Doutores/Recém-Doutor</t>
  </si>
  <si>
    <t>Pesquisador Visitante Especial</t>
  </si>
  <si>
    <t>Produtividade Desenv. Tecn. e Ext. Inovadora</t>
  </si>
  <si>
    <t>Desenvolvimento Tecnológico em TIC's</t>
  </si>
  <si>
    <t>(1) Inclui as  áreas multidisciplinares, tais como: Bioética, Biotecnologia, Ciências e divulgação científica).</t>
  </si>
  <si>
    <t>Iniciação Tecnológica em TIC's</t>
  </si>
  <si>
    <t>Fonte: CNPq/AEI.                  (1.3.3-Ga_Mod_Pais_0114_$)</t>
  </si>
  <si>
    <t>CNPq - Bolsas no país: investimentos segundo grande área e modalidade - 2001-2015</t>
  </si>
</sst>
</file>

<file path=xl/styles.xml><?xml version="1.0" encoding="utf-8"?>
<styleSheet xmlns="http://schemas.openxmlformats.org/spreadsheetml/2006/main">
  <numFmts count="17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top"/>
    </xf>
    <xf numFmtId="1" fontId="2" fillId="0" borderId="10" xfId="51" applyNumberFormat="1" applyFont="1" applyFill="1" applyBorder="1" applyAlignment="1">
      <alignment horizontal="center" vertical="center"/>
    </xf>
    <xf numFmtId="1" fontId="2" fillId="0" borderId="11" xfId="5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7" xfId="5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172" fontId="2" fillId="0" borderId="1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18" xfId="5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1" fontId="2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1" fontId="2" fillId="0" borderId="25" xfId="51" applyNumberFormat="1" applyFont="1" applyFill="1" applyBorder="1" applyAlignment="1">
      <alignment horizontal="center" vertical="center"/>
    </xf>
    <xf numFmtId="1" fontId="2" fillId="0" borderId="26" xfId="5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2" fillId="0" borderId="29" xfId="51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3" fontId="2" fillId="0" borderId="16" xfId="51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3" fontId="42" fillId="0" borderId="0" xfId="0" applyNumberFormat="1" applyFont="1" applyAlignment="1">
      <alignment/>
    </xf>
    <xf numFmtId="1" fontId="2" fillId="0" borderId="30" xfId="51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3" fillId="0" borderId="23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35.28125" style="24" customWidth="1"/>
    <col min="3" max="3" width="6.57421875" style="24" bestFit="1" customWidth="1"/>
    <col min="4" max="12" width="6.57421875" style="0" bestFit="1" customWidth="1"/>
    <col min="13" max="13" width="7.8515625" style="0" bestFit="1" customWidth="1"/>
    <col min="14" max="16" width="7.8515625" style="0" customWidth="1"/>
    <col min="17" max="17" width="7.8515625" style="0" bestFit="1" customWidth="1"/>
    <col min="18" max="19" width="4.57421875" style="0" bestFit="1" customWidth="1"/>
    <col min="20" max="20" width="4.421875" style="9" bestFit="1" customWidth="1"/>
    <col min="21" max="26" width="9.140625" style="9" customWidth="1"/>
  </cols>
  <sheetData>
    <row r="1" spans="1:30" ht="12.75">
      <c r="A1" s="1" t="s">
        <v>0</v>
      </c>
      <c r="B1" s="21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1"/>
      <c r="S1" s="42"/>
      <c r="T1" s="8"/>
      <c r="U1" s="8"/>
      <c r="V1" s="8"/>
      <c r="W1" s="8"/>
      <c r="X1" s="8"/>
      <c r="Y1" s="8"/>
      <c r="Z1" s="8"/>
      <c r="AA1" s="8"/>
      <c r="AB1" s="8"/>
      <c r="AC1" s="8"/>
      <c r="AD1" s="9"/>
    </row>
    <row r="2" spans="1:30" ht="12.75">
      <c r="A2" s="3" t="s">
        <v>51</v>
      </c>
      <c r="B2" s="21"/>
      <c r="C2" s="75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0"/>
      <c r="S2" s="20"/>
      <c r="T2" s="78"/>
      <c r="U2" s="35"/>
      <c r="V2" s="35"/>
      <c r="W2" s="35"/>
      <c r="AA2" s="9"/>
      <c r="AB2" s="9"/>
      <c r="AC2" s="9"/>
      <c r="AD2" s="9"/>
    </row>
    <row r="3" spans="1:23" ht="12.75">
      <c r="A3" s="85" t="s">
        <v>1</v>
      </c>
      <c r="B3" s="86"/>
      <c r="C3" s="88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91" t="s">
        <v>28</v>
      </c>
      <c r="S3" s="92"/>
      <c r="T3" s="92"/>
      <c r="U3" s="35"/>
      <c r="V3" s="34"/>
      <c r="W3" s="35"/>
    </row>
    <row r="4" spans="1:23" ht="11.25" customHeight="1">
      <c r="A4" s="87"/>
      <c r="B4" s="87"/>
      <c r="C4" s="62">
        <v>2001</v>
      </c>
      <c r="D4" s="43">
        <v>2002</v>
      </c>
      <c r="E4" s="43">
        <v>2003</v>
      </c>
      <c r="F4" s="43">
        <v>2004</v>
      </c>
      <c r="G4" s="43">
        <v>2005</v>
      </c>
      <c r="H4" s="43">
        <v>2006</v>
      </c>
      <c r="I4" s="43">
        <v>2007</v>
      </c>
      <c r="J4" s="68">
        <v>2008</v>
      </c>
      <c r="K4" s="68">
        <v>2009</v>
      </c>
      <c r="L4" s="68">
        <v>2010</v>
      </c>
      <c r="M4" s="69">
        <v>2011</v>
      </c>
      <c r="N4" s="69">
        <v>2012</v>
      </c>
      <c r="O4" s="69">
        <v>2013</v>
      </c>
      <c r="P4" s="68">
        <v>2014</v>
      </c>
      <c r="Q4" s="80">
        <v>2015</v>
      </c>
      <c r="R4" s="4">
        <v>2001</v>
      </c>
      <c r="S4" s="4">
        <v>2008</v>
      </c>
      <c r="T4" s="5">
        <v>2015</v>
      </c>
      <c r="U4" s="35"/>
      <c r="V4" s="34"/>
      <c r="W4" s="35"/>
    </row>
    <row r="5" spans="1:23" ht="12.75">
      <c r="A5" s="14" t="s">
        <v>3</v>
      </c>
      <c r="B5" s="60"/>
      <c r="C5" s="63">
        <f aca="true" t="shared" si="0" ref="C5:P5">SUM(C6:C32)</f>
        <v>49024.021089999995</v>
      </c>
      <c r="D5" s="10">
        <f t="shared" si="0"/>
        <v>47754.93373</v>
      </c>
      <c r="E5" s="10">
        <f t="shared" si="0"/>
        <v>52813.43734999999</v>
      </c>
      <c r="F5" s="10">
        <f t="shared" si="0"/>
        <v>67045.87787999999</v>
      </c>
      <c r="G5" s="10">
        <f t="shared" si="0"/>
        <v>72263.24090999998</v>
      </c>
      <c r="H5" s="10">
        <f t="shared" si="0"/>
        <v>80468.16811999999</v>
      </c>
      <c r="I5" s="10">
        <f t="shared" si="0"/>
        <v>85843.14126</v>
      </c>
      <c r="J5" s="10">
        <f t="shared" si="0"/>
        <v>98663.17572999999</v>
      </c>
      <c r="K5" s="10">
        <f t="shared" si="0"/>
        <v>122270.91729999999</v>
      </c>
      <c r="L5" s="10">
        <f t="shared" si="0"/>
        <v>146820.38541</v>
      </c>
      <c r="M5" s="10">
        <f t="shared" si="0"/>
        <v>166371.73517</v>
      </c>
      <c r="N5" s="10">
        <f t="shared" si="0"/>
        <v>161371.75856999998</v>
      </c>
      <c r="O5" s="10">
        <f t="shared" si="0"/>
        <v>164484.32383</v>
      </c>
      <c r="P5" s="10">
        <f t="shared" si="0"/>
        <v>174806.49510000003</v>
      </c>
      <c r="Q5" s="57">
        <f>SUM(Q6:Q32)</f>
        <v>179671.34235999998</v>
      </c>
      <c r="R5" s="10">
        <f>SUM(R6:R32)</f>
        <v>100</v>
      </c>
      <c r="S5" s="10">
        <f>SUM(S6:S32)</f>
        <v>100.00000000000001</v>
      </c>
      <c r="T5" s="10">
        <f>SUM(T6:T32)</f>
        <v>100</v>
      </c>
      <c r="U5" s="79"/>
      <c r="V5" s="35"/>
      <c r="W5" s="35"/>
    </row>
    <row r="6" spans="1:23" ht="11.25" customHeight="1">
      <c r="A6" s="15"/>
      <c r="B6" s="22" t="s">
        <v>41</v>
      </c>
      <c r="C6" s="64">
        <v>47.81799</v>
      </c>
      <c r="D6" s="11">
        <v>16.42234</v>
      </c>
      <c r="E6" s="11">
        <v>11.10923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39">
        <f>+C6*100/C$5</f>
        <v>0.09753991805815782</v>
      </c>
      <c r="S6" s="39">
        <f aca="true" t="shared" si="1" ref="S6:S32">+J6*100/J$5</f>
        <v>0</v>
      </c>
      <c r="T6" s="39">
        <f aca="true" t="shared" si="2" ref="T6:T32">+Q6*100/Q$5</f>
        <v>0</v>
      </c>
      <c r="U6" s="79"/>
      <c r="V6" s="35"/>
      <c r="W6" s="35"/>
    </row>
    <row r="7" spans="1:23" ht="11.25" customHeight="1">
      <c r="A7" s="15"/>
      <c r="B7" s="22" t="s">
        <v>37</v>
      </c>
      <c r="C7" s="64"/>
      <c r="D7" s="11"/>
      <c r="E7" s="11"/>
      <c r="F7" s="11"/>
      <c r="G7" s="11"/>
      <c r="H7" s="11"/>
      <c r="I7" s="11"/>
      <c r="J7" s="11"/>
      <c r="K7" s="11"/>
      <c r="L7" s="11"/>
      <c r="M7" s="11">
        <v>32.039</v>
      </c>
      <c r="N7" s="11"/>
      <c r="O7" s="11"/>
      <c r="P7" s="11"/>
      <c r="Q7" s="12">
        <v>97.405</v>
      </c>
      <c r="R7" s="39">
        <f>+C7*100/C$5</f>
        <v>0</v>
      </c>
      <c r="S7" s="39">
        <f t="shared" si="1"/>
        <v>0</v>
      </c>
      <c r="T7" s="39">
        <f t="shared" si="2"/>
        <v>0.05421287486394667</v>
      </c>
      <c r="U7" s="79"/>
      <c r="V7" s="35"/>
      <c r="W7" s="35"/>
    </row>
    <row r="8" spans="1:23" ht="11.25" customHeight="1">
      <c r="A8" s="15"/>
      <c r="B8" s="22" t="s">
        <v>11</v>
      </c>
      <c r="C8" s="64">
        <v>983.89684</v>
      </c>
      <c r="D8" s="11">
        <v>1159.95479</v>
      </c>
      <c r="E8" s="11">
        <v>1169.37468</v>
      </c>
      <c r="F8" s="11">
        <v>1340.85788</v>
      </c>
      <c r="G8" s="11">
        <v>1302.28575</v>
      </c>
      <c r="H8" s="11">
        <v>1132.04605</v>
      </c>
      <c r="I8" s="11">
        <v>1347.81888</v>
      </c>
      <c r="J8" s="11">
        <v>1260.12958</v>
      </c>
      <c r="K8" s="11">
        <v>1387.43311</v>
      </c>
      <c r="L8" s="11">
        <v>1748.82825</v>
      </c>
      <c r="M8" s="11">
        <v>2179.9</v>
      </c>
      <c r="N8" s="11">
        <v>1985.05</v>
      </c>
      <c r="O8" s="11">
        <v>942.1</v>
      </c>
      <c r="P8" s="11">
        <v>1249.2</v>
      </c>
      <c r="Q8" s="12">
        <v>1499.8</v>
      </c>
      <c r="R8" s="39">
        <f>+C8*100/C$5</f>
        <v>2.006968865719375</v>
      </c>
      <c r="S8" s="39">
        <f t="shared" si="1"/>
        <v>1.2772035469935101</v>
      </c>
      <c r="T8" s="39">
        <f t="shared" si="2"/>
        <v>0.8347463653913785</v>
      </c>
      <c r="U8" s="79"/>
      <c r="V8" s="35"/>
      <c r="W8" s="35"/>
    </row>
    <row r="9" spans="1:23" ht="11.25" customHeight="1">
      <c r="A9" s="15"/>
      <c r="B9" s="22" t="s">
        <v>13</v>
      </c>
      <c r="C9" s="64"/>
      <c r="D9" s="11"/>
      <c r="E9" s="11"/>
      <c r="F9" s="11"/>
      <c r="G9" s="11">
        <v>0.72453</v>
      </c>
      <c r="H9" s="11">
        <v>107.47095</v>
      </c>
      <c r="I9" s="11">
        <v>178.7155</v>
      </c>
      <c r="J9" s="11">
        <v>348.01162</v>
      </c>
      <c r="K9" s="11">
        <v>982.6907</v>
      </c>
      <c r="L9" s="11">
        <v>1626.91094</v>
      </c>
      <c r="M9" s="11">
        <v>2050.93301</v>
      </c>
      <c r="N9" s="11">
        <v>1280.75</v>
      </c>
      <c r="O9" s="11">
        <v>2055.15</v>
      </c>
      <c r="P9" s="11">
        <v>4527.75</v>
      </c>
      <c r="Q9" s="12">
        <v>3508</v>
      </c>
      <c r="R9" s="39">
        <f>+C9*100/C$5</f>
        <v>0</v>
      </c>
      <c r="S9" s="39">
        <f t="shared" si="1"/>
        <v>0.35272695960280337</v>
      </c>
      <c r="T9" s="39">
        <f t="shared" si="2"/>
        <v>1.952453827038909</v>
      </c>
      <c r="U9" s="79"/>
      <c r="V9" s="35"/>
      <c r="W9" s="35"/>
    </row>
    <row r="10" spans="1:23" ht="11.25" customHeight="1">
      <c r="A10" s="15"/>
      <c r="B10" s="22" t="s">
        <v>39</v>
      </c>
      <c r="C10" s="6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35</v>
      </c>
      <c r="O10" s="11">
        <v>980.1</v>
      </c>
      <c r="P10" s="11">
        <v>1527.36997</v>
      </c>
      <c r="Q10" s="12">
        <v>1647.55</v>
      </c>
      <c r="R10" s="39">
        <f>+C10*100/C$5</f>
        <v>0</v>
      </c>
      <c r="S10" s="39">
        <f t="shared" si="1"/>
        <v>0</v>
      </c>
      <c r="T10" s="39">
        <f t="shared" si="2"/>
        <v>0.9169798468466233</v>
      </c>
      <c r="U10" s="79"/>
      <c r="V10" s="35"/>
      <c r="W10" s="35"/>
    </row>
    <row r="11" spans="1:23" ht="11.25" customHeight="1">
      <c r="A11" s="15"/>
      <c r="B11" s="22" t="s">
        <v>36</v>
      </c>
      <c r="C11" s="64"/>
      <c r="D11" s="11"/>
      <c r="E11" s="11"/>
      <c r="F11" s="11"/>
      <c r="G11" s="11"/>
      <c r="H11" s="11"/>
      <c r="I11" s="11"/>
      <c r="J11" s="11"/>
      <c r="K11" s="11"/>
      <c r="L11" s="11"/>
      <c r="M11" s="11">
        <v>69.6</v>
      </c>
      <c r="N11" s="11">
        <v>69.6</v>
      </c>
      <c r="O11" s="11">
        <v>78.4</v>
      </c>
      <c r="P11" s="11">
        <v>82.8</v>
      </c>
      <c r="Q11" s="12">
        <v>99.36</v>
      </c>
      <c r="R11" s="39">
        <f aca="true" t="shared" si="3" ref="R11:R25">+C11*100/C$5</f>
        <v>0</v>
      </c>
      <c r="S11" s="39">
        <f t="shared" si="1"/>
        <v>0</v>
      </c>
      <c r="T11" s="39">
        <f t="shared" si="2"/>
        <v>0.05530097270655245</v>
      </c>
      <c r="U11" s="79"/>
      <c r="V11" s="35"/>
      <c r="W11" s="35"/>
    </row>
    <row r="12" spans="1:23" ht="11.25" customHeight="1">
      <c r="A12" s="15"/>
      <c r="B12" s="22" t="s">
        <v>10</v>
      </c>
      <c r="C12" s="64">
        <v>1645.73291</v>
      </c>
      <c r="D12" s="11">
        <v>1287.60016</v>
      </c>
      <c r="E12" s="11">
        <v>1088.89</v>
      </c>
      <c r="F12" s="11">
        <v>2134.76992</v>
      </c>
      <c r="G12" s="11">
        <v>1239.82516</v>
      </c>
      <c r="H12" s="11">
        <v>551.21287</v>
      </c>
      <c r="I12" s="11">
        <v>539.07882</v>
      </c>
      <c r="J12" s="11">
        <v>1971.06683</v>
      </c>
      <c r="K12" s="11">
        <v>2094.48677</v>
      </c>
      <c r="L12" s="11">
        <v>1075.4</v>
      </c>
      <c r="M12" s="11">
        <v>311.6</v>
      </c>
      <c r="N12" s="11">
        <v>29</v>
      </c>
      <c r="O12" s="11"/>
      <c r="P12" s="11">
        <v>1312.49673</v>
      </c>
      <c r="Q12" s="12">
        <v>4173.18559</v>
      </c>
      <c r="R12" s="39">
        <f>+C12*100/C$5</f>
        <v>3.3569929055364645</v>
      </c>
      <c r="S12" s="39">
        <f>+J12*100/J$5</f>
        <v>1.99777355169875</v>
      </c>
      <c r="T12" s="39">
        <f>+Q12*100/Q$5</f>
        <v>2.3226773592186793</v>
      </c>
      <c r="U12" s="79"/>
      <c r="V12" s="35"/>
      <c r="W12" s="35"/>
    </row>
    <row r="13" spans="1:23" ht="11.25" customHeight="1">
      <c r="A13" s="15"/>
      <c r="B13" s="22" t="s">
        <v>42</v>
      </c>
      <c r="C13" s="64">
        <v>6321.05207</v>
      </c>
      <c r="D13" s="11">
        <v>7137.45247</v>
      </c>
      <c r="E13" s="11">
        <v>5823.22864</v>
      </c>
      <c r="F13" s="11">
        <v>5018.07513</v>
      </c>
      <c r="G13" s="11">
        <v>6238.23079</v>
      </c>
      <c r="H13" s="11">
        <v>7177.65397</v>
      </c>
      <c r="I13" s="11">
        <v>6397.06102</v>
      </c>
      <c r="J13" s="11">
        <v>4893.20524</v>
      </c>
      <c r="K13" s="11">
        <v>8797.05956</v>
      </c>
      <c r="L13" s="11">
        <v>12577.31135</v>
      </c>
      <c r="M13" s="11">
        <v>14138.19174</v>
      </c>
      <c r="N13" s="11">
        <v>11075.01708</v>
      </c>
      <c r="O13" s="11">
        <v>8234.9848</v>
      </c>
      <c r="P13" s="11">
        <v>7565.65977</v>
      </c>
      <c r="Q13" s="12">
        <v>8166.2838</v>
      </c>
      <c r="R13" s="39">
        <f>+C13*100/C$5</f>
        <v>12.893785392258202</v>
      </c>
      <c r="S13" s="39">
        <f>+J13*100/J$5</f>
        <v>4.959505107955033</v>
      </c>
      <c r="T13" s="39">
        <f>+Q13*100/Q$5</f>
        <v>4.5451231636248135</v>
      </c>
      <c r="U13" s="79"/>
      <c r="V13" s="35"/>
      <c r="W13" s="35"/>
    </row>
    <row r="14" spans="1:23" ht="11.25" customHeight="1">
      <c r="A14" s="15"/>
      <c r="B14" s="22" t="s">
        <v>47</v>
      </c>
      <c r="C14" s="6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>
        <v>306.5</v>
      </c>
      <c r="R14" s="39">
        <f t="shared" si="3"/>
        <v>0</v>
      </c>
      <c r="S14" s="39">
        <f t="shared" si="1"/>
        <v>0</v>
      </c>
      <c r="T14" s="39">
        <f t="shared" si="2"/>
        <v>0.17058925256197993</v>
      </c>
      <c r="U14" s="79"/>
      <c r="V14" s="35"/>
      <c r="W14" s="35"/>
    </row>
    <row r="15" spans="1:23" ht="11.25" customHeight="1">
      <c r="A15" s="15"/>
      <c r="B15" s="22" t="s">
        <v>4</v>
      </c>
      <c r="C15" s="64">
        <v>8933.95503</v>
      </c>
      <c r="D15" s="11">
        <v>8901.76833</v>
      </c>
      <c r="E15" s="11">
        <v>11980.24725</v>
      </c>
      <c r="F15" s="11">
        <v>16289.65201</v>
      </c>
      <c r="G15" s="11">
        <v>17995.88715</v>
      </c>
      <c r="H15" s="11">
        <v>20568.28023</v>
      </c>
      <c r="I15" s="11">
        <v>21997.916</v>
      </c>
      <c r="J15" s="11">
        <v>26345.45583</v>
      </c>
      <c r="K15" s="11">
        <v>31885.15268</v>
      </c>
      <c r="L15" s="11">
        <v>35407.47002</v>
      </c>
      <c r="M15" s="11">
        <v>39895.59368</v>
      </c>
      <c r="N15" s="11">
        <v>40107.23427</v>
      </c>
      <c r="O15" s="11">
        <v>40939.35642</v>
      </c>
      <c r="P15" s="11">
        <v>38682.82605</v>
      </c>
      <c r="Q15" s="12">
        <v>37220.84459</v>
      </c>
      <c r="R15" s="39">
        <f t="shared" si="3"/>
        <v>18.223627583707863</v>
      </c>
      <c r="S15" s="39">
        <f t="shared" si="1"/>
        <v>26.70242026477694</v>
      </c>
      <c r="T15" s="39">
        <f t="shared" si="2"/>
        <v>20.716071968462366</v>
      </c>
      <c r="U15" s="79"/>
      <c r="V15" s="35"/>
      <c r="W15" s="35"/>
    </row>
    <row r="16" spans="1:23" ht="11.25" customHeight="1">
      <c r="A16" s="15"/>
      <c r="B16" s="22" t="s">
        <v>43</v>
      </c>
      <c r="C16" s="64"/>
      <c r="D16" s="11"/>
      <c r="E16" s="11"/>
      <c r="F16" s="11">
        <v>15.204</v>
      </c>
      <c r="G16" s="11">
        <v>24.233</v>
      </c>
      <c r="H16" s="11">
        <v>7.5</v>
      </c>
      <c r="I16" s="11">
        <v>4.47824</v>
      </c>
      <c r="J16" s="11">
        <v>10.30511</v>
      </c>
      <c r="K16" s="11"/>
      <c r="L16" s="11"/>
      <c r="M16" s="11">
        <v>12</v>
      </c>
      <c r="N16" s="11">
        <v>4</v>
      </c>
      <c r="O16" s="11">
        <v>106.58679</v>
      </c>
      <c r="P16" s="11">
        <v>92.57819</v>
      </c>
      <c r="Q16" s="12">
        <v>191.69312</v>
      </c>
      <c r="R16" s="39">
        <f t="shared" si="3"/>
        <v>0</v>
      </c>
      <c r="S16" s="39">
        <f t="shared" si="1"/>
        <v>0.010444737789710718</v>
      </c>
      <c r="T16" s="39">
        <f t="shared" si="2"/>
        <v>0.10669098225798997</v>
      </c>
      <c r="U16" s="79"/>
      <c r="V16" s="35"/>
      <c r="W16" s="35"/>
    </row>
    <row r="17" spans="1:23" ht="11.25" customHeight="1">
      <c r="A17" s="15"/>
      <c r="B17" s="22" t="s">
        <v>38</v>
      </c>
      <c r="C17" s="64"/>
      <c r="D17" s="11"/>
      <c r="E17" s="11"/>
      <c r="F17" s="11">
        <v>12.67</v>
      </c>
      <c r="G17" s="11">
        <v>25.267</v>
      </c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39">
        <f t="shared" si="3"/>
        <v>0</v>
      </c>
      <c r="S17" s="39">
        <f t="shared" si="1"/>
        <v>0</v>
      </c>
      <c r="T17" s="39">
        <f t="shared" si="2"/>
        <v>0</v>
      </c>
      <c r="U17" s="79"/>
      <c r="V17" s="35"/>
      <c r="W17" s="35"/>
    </row>
    <row r="18" spans="1:23" ht="11.25" customHeight="1">
      <c r="A18" s="15"/>
      <c r="B18" s="22" t="s">
        <v>15</v>
      </c>
      <c r="C18" s="64">
        <v>679.6396</v>
      </c>
      <c r="D18" s="11">
        <v>490.36483</v>
      </c>
      <c r="E18" s="11">
        <v>133.27197</v>
      </c>
      <c r="F18" s="11">
        <v>210.12915</v>
      </c>
      <c r="G18" s="11">
        <v>235.62089</v>
      </c>
      <c r="H18" s="11">
        <v>242.43064</v>
      </c>
      <c r="I18" s="11">
        <v>165.82671</v>
      </c>
      <c r="J18" s="11">
        <v>92.67235</v>
      </c>
      <c r="K18" s="11">
        <v>172.35032</v>
      </c>
      <c r="L18" s="11">
        <v>91.27784</v>
      </c>
      <c r="M18" s="11">
        <v>202.2053</v>
      </c>
      <c r="N18" s="11">
        <v>211.94671</v>
      </c>
      <c r="O18" s="11">
        <v>218.06234</v>
      </c>
      <c r="P18" s="11">
        <v>204.94216</v>
      </c>
      <c r="Q18" s="12">
        <v>236.1009</v>
      </c>
      <c r="R18" s="39">
        <f t="shared" si="3"/>
        <v>1.386339971485191</v>
      </c>
      <c r="S18" s="39">
        <f t="shared" si="1"/>
        <v>0.09392800233149357</v>
      </c>
      <c r="T18" s="39">
        <f t="shared" si="2"/>
        <v>0.1314070997070498</v>
      </c>
      <c r="U18" s="79"/>
      <c r="V18" s="35"/>
      <c r="W18" s="35"/>
    </row>
    <row r="19" spans="1:23" ht="11.25" customHeight="1">
      <c r="A19" s="15"/>
      <c r="B19" s="22" t="s">
        <v>9</v>
      </c>
      <c r="C19" s="64"/>
      <c r="D19" s="11"/>
      <c r="E19" s="11"/>
      <c r="F19" s="11"/>
      <c r="G19" s="11">
        <v>62.56338</v>
      </c>
      <c r="H19" s="11">
        <v>543.32486</v>
      </c>
      <c r="I19" s="11">
        <v>579.07531</v>
      </c>
      <c r="J19" s="11">
        <v>2295.19851</v>
      </c>
      <c r="K19" s="11">
        <v>3644.41199</v>
      </c>
      <c r="L19" s="11">
        <v>4700.89477</v>
      </c>
      <c r="M19" s="11">
        <v>5335.8146</v>
      </c>
      <c r="N19" s="11">
        <v>4182.35735</v>
      </c>
      <c r="O19" s="11">
        <v>2629.18886</v>
      </c>
      <c r="P19" s="11">
        <v>4211.28394</v>
      </c>
      <c r="Q19" s="12">
        <v>9614.64503</v>
      </c>
      <c r="R19" s="39">
        <f t="shared" si="3"/>
        <v>0</v>
      </c>
      <c r="S19" s="39">
        <f t="shared" si="1"/>
        <v>2.3262970130629106</v>
      </c>
      <c r="T19" s="39">
        <f t="shared" si="2"/>
        <v>5.351240160901974</v>
      </c>
      <c r="U19" s="79"/>
      <c r="V19" s="35"/>
      <c r="W19" s="35"/>
    </row>
    <row r="20" spans="1:23" ht="11.25" customHeight="1">
      <c r="A20" s="15"/>
      <c r="B20" s="22" t="s">
        <v>44</v>
      </c>
      <c r="C20" s="64">
        <v>1040.62841</v>
      </c>
      <c r="D20" s="11">
        <v>1439.50776</v>
      </c>
      <c r="E20" s="11">
        <v>1242.37269</v>
      </c>
      <c r="F20" s="11">
        <v>1519.33627</v>
      </c>
      <c r="G20" s="11">
        <v>764.11307</v>
      </c>
      <c r="H20" s="11">
        <v>158.88587</v>
      </c>
      <c r="I20" s="11"/>
      <c r="J20" s="11"/>
      <c r="K20" s="11"/>
      <c r="L20" s="11"/>
      <c r="M20" s="11"/>
      <c r="N20" s="11"/>
      <c r="O20" s="11"/>
      <c r="P20" s="11"/>
      <c r="Q20" s="12"/>
      <c r="R20" s="39">
        <f t="shared" si="3"/>
        <v>2.122690850041816</v>
      </c>
      <c r="S20" s="39">
        <f t="shared" si="1"/>
        <v>0</v>
      </c>
      <c r="T20" s="39">
        <f t="shared" si="2"/>
        <v>0</v>
      </c>
      <c r="U20" s="79"/>
      <c r="V20" s="35"/>
      <c r="W20" s="35"/>
    </row>
    <row r="21" spans="1:23" ht="11.25" customHeight="1">
      <c r="A21" s="15"/>
      <c r="B21" s="22" t="s">
        <v>12</v>
      </c>
      <c r="C21" s="64"/>
      <c r="D21" s="11"/>
      <c r="E21" s="11"/>
      <c r="F21" s="11">
        <v>3.2</v>
      </c>
      <c r="G21" s="11">
        <v>41.24589</v>
      </c>
      <c r="H21" s="11">
        <v>426.9</v>
      </c>
      <c r="I21" s="11">
        <v>452.7</v>
      </c>
      <c r="J21" s="11">
        <v>576.7</v>
      </c>
      <c r="K21" s="11">
        <v>1175.6</v>
      </c>
      <c r="L21" s="11">
        <v>1995.8</v>
      </c>
      <c r="M21" s="11">
        <v>2618.9</v>
      </c>
      <c r="N21" s="11">
        <v>2958.54</v>
      </c>
      <c r="O21" s="11">
        <v>3133.1</v>
      </c>
      <c r="P21" s="11">
        <v>3273.4</v>
      </c>
      <c r="Q21" s="12">
        <v>4321.7</v>
      </c>
      <c r="R21" s="39">
        <f t="shared" si="3"/>
        <v>0</v>
      </c>
      <c r="S21" s="39">
        <f t="shared" si="1"/>
        <v>0.5845139239975284</v>
      </c>
      <c r="T21" s="39">
        <f t="shared" si="2"/>
        <v>2.405336289713242</v>
      </c>
      <c r="U21" s="79"/>
      <c r="V21" s="35"/>
      <c r="W21" s="35"/>
    </row>
    <row r="22" spans="1:23" ht="11.25" customHeight="1">
      <c r="A22" s="15"/>
      <c r="B22" s="22" t="s">
        <v>35</v>
      </c>
      <c r="C22" s="64"/>
      <c r="D22" s="11"/>
      <c r="E22" s="11"/>
      <c r="F22" s="11"/>
      <c r="G22" s="11"/>
      <c r="H22" s="11"/>
      <c r="I22" s="11"/>
      <c r="J22" s="11"/>
      <c r="K22" s="11"/>
      <c r="L22" s="11"/>
      <c r="M22" s="11">
        <v>821.52</v>
      </c>
      <c r="N22" s="11">
        <v>868.68</v>
      </c>
      <c r="O22" s="11">
        <v>592.92</v>
      </c>
      <c r="P22" s="11">
        <v>461.16</v>
      </c>
      <c r="Q22" s="12">
        <v>653.76</v>
      </c>
      <c r="R22" s="39">
        <f t="shared" si="3"/>
        <v>0</v>
      </c>
      <c r="S22" s="39">
        <f t="shared" si="1"/>
        <v>0</v>
      </c>
      <c r="T22" s="39">
        <f t="shared" si="2"/>
        <v>0.3638643711416639</v>
      </c>
      <c r="U22" s="79"/>
      <c r="V22" s="35"/>
      <c r="W22" s="35"/>
    </row>
    <row r="23" spans="1:23" ht="11.25" customHeight="1">
      <c r="A23" s="15"/>
      <c r="B23" s="22" t="s">
        <v>7</v>
      </c>
      <c r="C23" s="64">
        <v>9090.58807</v>
      </c>
      <c r="D23" s="11">
        <v>7052.81653</v>
      </c>
      <c r="E23" s="11">
        <v>6777.73664</v>
      </c>
      <c r="F23" s="11">
        <v>7393.44506</v>
      </c>
      <c r="G23" s="11">
        <v>8940.34664</v>
      </c>
      <c r="H23" s="11">
        <v>10502.3</v>
      </c>
      <c r="I23" s="11">
        <v>10735.2</v>
      </c>
      <c r="J23" s="11">
        <v>11243.4</v>
      </c>
      <c r="K23" s="11">
        <v>12095.1</v>
      </c>
      <c r="L23" s="11">
        <v>16335.36</v>
      </c>
      <c r="M23" s="11">
        <v>18173.16</v>
      </c>
      <c r="N23" s="11">
        <v>18223.28</v>
      </c>
      <c r="O23" s="11">
        <v>16925.2</v>
      </c>
      <c r="P23" s="11">
        <v>18120.4</v>
      </c>
      <c r="Q23" s="12">
        <v>19076</v>
      </c>
      <c r="R23" s="39">
        <f t="shared" si="3"/>
        <v>18.54313022041008</v>
      </c>
      <c r="S23" s="39">
        <f t="shared" si="1"/>
        <v>11.395741031860258</v>
      </c>
      <c r="T23" s="39">
        <f t="shared" si="2"/>
        <v>10.61716339925719</v>
      </c>
      <c r="U23" s="79"/>
      <c r="V23" s="35"/>
      <c r="W23" s="35"/>
    </row>
    <row r="24" spans="1:23" ht="11.25" customHeight="1">
      <c r="A24" s="15"/>
      <c r="B24" s="22" t="s">
        <v>34</v>
      </c>
      <c r="C24" s="64"/>
      <c r="D24" s="11"/>
      <c r="E24" s="11"/>
      <c r="F24" s="11"/>
      <c r="G24" s="11"/>
      <c r="H24" s="11"/>
      <c r="I24" s="11"/>
      <c r="J24" s="11"/>
      <c r="K24" s="11">
        <v>2</v>
      </c>
      <c r="L24" s="11">
        <v>216.4</v>
      </c>
      <c r="M24" s="11">
        <v>989.3</v>
      </c>
      <c r="N24" s="11">
        <v>1059.5</v>
      </c>
      <c r="O24" s="11">
        <v>985.4</v>
      </c>
      <c r="P24" s="11">
        <v>996.6</v>
      </c>
      <c r="Q24" s="12">
        <v>1032.1</v>
      </c>
      <c r="R24" s="39">
        <f t="shared" si="3"/>
        <v>0</v>
      </c>
      <c r="S24" s="39">
        <f t="shared" si="1"/>
        <v>0</v>
      </c>
      <c r="T24" s="39">
        <f t="shared" si="2"/>
        <v>0.5744377408457405</v>
      </c>
      <c r="U24" s="79"/>
      <c r="V24" s="35"/>
      <c r="W24" s="35"/>
    </row>
    <row r="25" spans="1:23" ht="11.25" customHeight="1">
      <c r="A25" s="15"/>
      <c r="B25" s="22" t="s">
        <v>40</v>
      </c>
      <c r="C25" s="64">
        <v>573.26375</v>
      </c>
      <c r="D25" s="11">
        <v>700.94167</v>
      </c>
      <c r="E25" s="11">
        <v>818.23504</v>
      </c>
      <c r="F25" s="11">
        <v>864.29496</v>
      </c>
      <c r="G25" s="11">
        <v>982.95872</v>
      </c>
      <c r="H25" s="11">
        <v>1227.871</v>
      </c>
      <c r="I25" s="11">
        <v>1018.986</v>
      </c>
      <c r="J25" s="11">
        <v>1266.849</v>
      </c>
      <c r="K25" s="11">
        <v>2232.035</v>
      </c>
      <c r="L25" s="11">
        <v>4045.601</v>
      </c>
      <c r="M25" s="11">
        <v>5365.706</v>
      </c>
      <c r="N25" s="11">
        <v>4740.04</v>
      </c>
      <c r="O25" s="11">
        <v>4774.526</v>
      </c>
      <c r="P25" s="11">
        <v>4669.453</v>
      </c>
      <c r="Q25" s="12">
        <v>5026.976</v>
      </c>
      <c r="R25" s="39">
        <f t="shared" si="3"/>
        <v>1.169352772893889</v>
      </c>
      <c r="S25" s="39">
        <f t="shared" si="1"/>
        <v>1.2840140109282898</v>
      </c>
      <c r="T25" s="39">
        <f t="shared" si="2"/>
        <v>2.7978730130081946</v>
      </c>
      <c r="U25" s="79"/>
      <c r="V25" s="35"/>
      <c r="W25" s="35"/>
    </row>
    <row r="26" spans="1:23" ht="11.25" customHeight="1">
      <c r="A26" s="15"/>
      <c r="B26" s="22" t="s">
        <v>6</v>
      </c>
      <c r="C26" s="64">
        <v>6692.39124</v>
      </c>
      <c r="D26" s="11">
        <v>6469.9636</v>
      </c>
      <c r="E26" s="11">
        <v>7180.71772</v>
      </c>
      <c r="F26" s="11">
        <v>9340.79768</v>
      </c>
      <c r="G26" s="11">
        <v>10167.66</v>
      </c>
      <c r="H26" s="11">
        <v>11690.835</v>
      </c>
      <c r="I26" s="11">
        <v>13097.96</v>
      </c>
      <c r="J26" s="11">
        <v>17932.52</v>
      </c>
      <c r="K26" s="11">
        <v>23592</v>
      </c>
      <c r="L26" s="11">
        <v>25420.8</v>
      </c>
      <c r="M26" s="11">
        <v>26775.6</v>
      </c>
      <c r="N26" s="11">
        <v>24466.95</v>
      </c>
      <c r="O26" s="11">
        <v>25249.35</v>
      </c>
      <c r="P26" s="11">
        <v>26049.3831</v>
      </c>
      <c r="Q26" s="12">
        <v>25617.99272</v>
      </c>
      <c r="R26" s="39">
        <f aca="true" t="shared" si="4" ref="R26:R32">+C26*100/C$5</f>
        <v>13.651249104421435</v>
      </c>
      <c r="S26" s="39">
        <f t="shared" si="1"/>
        <v>18.175494420607176</v>
      </c>
      <c r="T26" s="39">
        <f t="shared" si="2"/>
        <v>14.25825197469182</v>
      </c>
      <c r="U26" s="79"/>
      <c r="V26" s="35"/>
      <c r="W26" s="35"/>
    </row>
    <row r="27" spans="1:23" ht="11.25" customHeight="1">
      <c r="A27" s="15"/>
      <c r="B27" s="22" t="s">
        <v>14</v>
      </c>
      <c r="C27" s="64">
        <v>621.22267</v>
      </c>
      <c r="D27" s="11">
        <v>449.77405</v>
      </c>
      <c r="E27" s="11">
        <v>264.078</v>
      </c>
      <c r="F27" s="11">
        <v>239.69354</v>
      </c>
      <c r="G27" s="11">
        <v>357.48632</v>
      </c>
      <c r="H27" s="11">
        <v>326.58936</v>
      </c>
      <c r="I27" s="11">
        <v>329.36144</v>
      </c>
      <c r="J27" s="11">
        <v>252.00849</v>
      </c>
      <c r="K27" s="11">
        <v>373.1796</v>
      </c>
      <c r="L27" s="11">
        <v>330.17607</v>
      </c>
      <c r="M27" s="11">
        <v>125.1</v>
      </c>
      <c r="N27" s="11">
        <v>208.35977</v>
      </c>
      <c r="O27" s="11">
        <v>109.2</v>
      </c>
      <c r="P27" s="11">
        <v>246.43205</v>
      </c>
      <c r="Q27" s="12">
        <v>328.45717</v>
      </c>
      <c r="R27" s="39">
        <f t="shared" si="4"/>
        <v>1.2671801622709364</v>
      </c>
      <c r="S27" s="39">
        <f t="shared" si="1"/>
        <v>0.25542304728731036</v>
      </c>
      <c r="T27" s="39">
        <f t="shared" si="2"/>
        <v>0.1828099938953448</v>
      </c>
      <c r="U27" s="79"/>
      <c r="V27" s="35"/>
      <c r="W27" s="35"/>
    </row>
    <row r="28" spans="1:23" ht="11.25" customHeight="1">
      <c r="A28" s="15"/>
      <c r="B28" s="22" t="s">
        <v>45</v>
      </c>
      <c r="C28" s="6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v>814.76</v>
      </c>
      <c r="O28" s="11">
        <v>1753.64062</v>
      </c>
      <c r="P28" s="11">
        <v>4442.71738</v>
      </c>
      <c r="Q28" s="12">
        <v>1167</v>
      </c>
      <c r="R28" s="39">
        <f t="shared" si="4"/>
        <v>0</v>
      </c>
      <c r="S28" s="39">
        <f t="shared" si="1"/>
        <v>0</v>
      </c>
      <c r="T28" s="39">
        <f t="shared" si="2"/>
        <v>0.6495192748444717</v>
      </c>
      <c r="U28" s="79"/>
      <c r="V28" s="35"/>
      <c r="W28" s="35"/>
    </row>
    <row r="29" spans="1:23" ht="11.25" customHeight="1">
      <c r="A29" s="15"/>
      <c r="B29" s="22" t="s">
        <v>8</v>
      </c>
      <c r="C29" s="64">
        <v>102.05376</v>
      </c>
      <c r="D29" s="11">
        <v>133.1146</v>
      </c>
      <c r="E29" s="11">
        <v>259.57152</v>
      </c>
      <c r="F29" s="11">
        <v>1850.00426</v>
      </c>
      <c r="G29" s="11">
        <v>1911.70418</v>
      </c>
      <c r="H29" s="11">
        <v>2519.79822</v>
      </c>
      <c r="I29" s="11">
        <v>3554.98394</v>
      </c>
      <c r="J29" s="11">
        <v>4516.39433</v>
      </c>
      <c r="K29" s="11">
        <v>5521.41953</v>
      </c>
      <c r="L29" s="11">
        <v>6478.40393</v>
      </c>
      <c r="M29" s="11">
        <v>9743.58884</v>
      </c>
      <c r="N29" s="11">
        <v>11033.4622</v>
      </c>
      <c r="O29" s="11">
        <v>15124.59562</v>
      </c>
      <c r="P29" s="11">
        <v>16836.12237</v>
      </c>
      <c r="Q29" s="12">
        <v>16057.81675</v>
      </c>
      <c r="R29" s="39">
        <f t="shared" si="4"/>
        <v>0.20817092872215884</v>
      </c>
      <c r="S29" s="39">
        <f t="shared" si="1"/>
        <v>4.5775886460005</v>
      </c>
      <c r="T29" s="39">
        <f t="shared" si="2"/>
        <v>8.937327755822976</v>
      </c>
      <c r="U29" s="79"/>
      <c r="V29" s="35"/>
      <c r="W29" s="35"/>
    </row>
    <row r="30" spans="1:23" ht="11.25" customHeight="1">
      <c r="A30" s="15"/>
      <c r="B30" s="22" t="s">
        <v>16</v>
      </c>
      <c r="C30" s="64"/>
      <c r="D30" s="11"/>
      <c r="E30" s="11"/>
      <c r="F30" s="11">
        <v>26.62272</v>
      </c>
      <c r="G30" s="11">
        <v>22.1856</v>
      </c>
      <c r="H30" s="11">
        <v>31.05984</v>
      </c>
      <c r="I30" s="11">
        <v>88.7424</v>
      </c>
      <c r="J30" s="11">
        <v>86.52384</v>
      </c>
      <c r="K30" s="11">
        <v>75.43104</v>
      </c>
      <c r="L30" s="11">
        <v>63.27424</v>
      </c>
      <c r="M30" s="11">
        <v>99.2</v>
      </c>
      <c r="N30" s="11">
        <v>277.59114</v>
      </c>
      <c r="O30" s="11">
        <v>530.92755</v>
      </c>
      <c r="P30" s="11">
        <v>352.38039</v>
      </c>
      <c r="Q30" s="12">
        <v>341.55</v>
      </c>
      <c r="R30" s="39">
        <f t="shared" si="4"/>
        <v>0</v>
      </c>
      <c r="S30" s="39">
        <f t="shared" si="1"/>
        <v>0.0876961838698358</v>
      </c>
      <c r="T30" s="39">
        <f t="shared" si="2"/>
        <v>0.19009709367877406</v>
      </c>
      <c r="U30" s="79"/>
      <c r="V30" s="35"/>
      <c r="W30" s="35"/>
    </row>
    <row r="31" spans="1:23" ht="11.25" customHeight="1">
      <c r="A31" s="15"/>
      <c r="B31" s="22" t="s">
        <v>46</v>
      </c>
      <c r="C31" s="64"/>
      <c r="D31" s="11"/>
      <c r="E31" s="11"/>
      <c r="F31" s="11"/>
      <c r="G31" s="11"/>
      <c r="H31" s="11"/>
      <c r="I31" s="11"/>
      <c r="J31" s="11"/>
      <c r="K31" s="11"/>
      <c r="L31" s="11">
        <v>836</v>
      </c>
      <c r="M31" s="11">
        <v>1285.9</v>
      </c>
      <c r="N31" s="11">
        <v>1554.4</v>
      </c>
      <c r="O31" s="11">
        <v>1391.3</v>
      </c>
      <c r="P31" s="11">
        <v>1374.16</v>
      </c>
      <c r="Q31" s="12">
        <v>1358.1</v>
      </c>
      <c r="R31" s="39">
        <f t="shared" si="4"/>
        <v>0</v>
      </c>
      <c r="S31" s="39">
        <f t="shared" si="1"/>
        <v>0</v>
      </c>
      <c r="T31" s="39">
        <f t="shared" si="2"/>
        <v>0.7558801432444533</v>
      </c>
      <c r="U31" s="79"/>
      <c r="V31" s="35"/>
      <c r="W31" s="35"/>
    </row>
    <row r="32" spans="1:23" ht="11.25" customHeight="1">
      <c r="A32" s="15"/>
      <c r="B32" s="22" t="s">
        <v>5</v>
      </c>
      <c r="C32" s="64">
        <v>12291.77875</v>
      </c>
      <c r="D32" s="11">
        <v>12515.2526</v>
      </c>
      <c r="E32" s="11">
        <v>16064.60397</v>
      </c>
      <c r="F32" s="11">
        <v>20787.1253</v>
      </c>
      <c r="G32" s="11">
        <v>21950.90284</v>
      </c>
      <c r="H32" s="11">
        <v>23254.00926</v>
      </c>
      <c r="I32" s="11">
        <v>25355.237</v>
      </c>
      <c r="J32" s="11">
        <v>25572.735</v>
      </c>
      <c r="K32" s="11">
        <v>28240.567</v>
      </c>
      <c r="L32" s="11">
        <v>33870.477</v>
      </c>
      <c r="M32" s="11">
        <v>36145.883</v>
      </c>
      <c r="N32" s="11">
        <v>36186.24005</v>
      </c>
      <c r="O32" s="11">
        <v>37730.23483</v>
      </c>
      <c r="P32" s="11">
        <v>38527.38</v>
      </c>
      <c r="Q32" s="12">
        <v>37928.52169</v>
      </c>
      <c r="R32" s="39">
        <f t="shared" si="4"/>
        <v>25.072971324474437</v>
      </c>
      <c r="S32" s="39">
        <f t="shared" si="1"/>
        <v>25.919229551237965</v>
      </c>
      <c r="T32" s="39">
        <f t="shared" si="2"/>
        <v>21.10994507627388</v>
      </c>
      <c r="U32" s="79"/>
      <c r="V32" s="35"/>
      <c r="W32" s="35"/>
    </row>
    <row r="33" spans="1:26" s="24" customFormat="1" ht="12" customHeight="1">
      <c r="A33" s="27" t="s">
        <v>17</v>
      </c>
      <c r="B33" s="27"/>
      <c r="C33" s="65">
        <f aca="true" t="shared" si="5" ref="C33:T33">SUM(C34:C59)</f>
        <v>53829.845100000006</v>
      </c>
      <c r="D33" s="28">
        <f t="shared" si="5"/>
        <v>57162.82783</v>
      </c>
      <c r="E33" s="28">
        <f t="shared" si="5"/>
        <v>68359.76345000001</v>
      </c>
      <c r="F33" s="28">
        <f t="shared" si="5"/>
        <v>88028.76478</v>
      </c>
      <c r="G33" s="28">
        <f t="shared" si="5"/>
        <v>92376.91857</v>
      </c>
      <c r="H33" s="28">
        <f t="shared" si="5"/>
        <v>103742.66553999999</v>
      </c>
      <c r="I33" s="28">
        <f t="shared" si="5"/>
        <v>113518.69627</v>
      </c>
      <c r="J33" s="28">
        <f t="shared" si="5"/>
        <v>127042.34725000002</v>
      </c>
      <c r="K33" s="28">
        <f t="shared" si="5"/>
        <v>143754.25565</v>
      </c>
      <c r="L33" s="28">
        <f t="shared" si="5"/>
        <v>162220.46701000002</v>
      </c>
      <c r="M33" s="28">
        <f t="shared" si="5"/>
        <v>179042.42495</v>
      </c>
      <c r="N33" s="28">
        <f t="shared" si="5"/>
        <v>183166.37178</v>
      </c>
      <c r="O33" s="28">
        <f t="shared" si="5"/>
        <v>199223.26986000003</v>
      </c>
      <c r="P33" s="28">
        <f t="shared" si="5"/>
        <v>210145.37312000006</v>
      </c>
      <c r="Q33" s="58">
        <f t="shared" si="5"/>
        <v>202010.70365000004</v>
      </c>
      <c r="R33" s="28">
        <f t="shared" si="5"/>
        <v>100</v>
      </c>
      <c r="S33" s="28">
        <f t="shared" si="5"/>
        <v>99.99999999999999</v>
      </c>
      <c r="T33" s="28">
        <f t="shared" si="5"/>
        <v>99.99999999999997</v>
      </c>
      <c r="U33" s="36"/>
      <c r="V33" s="35"/>
      <c r="W33" s="35"/>
      <c r="X33" s="35"/>
      <c r="Y33" s="35"/>
      <c r="Z33" s="35"/>
    </row>
    <row r="34" spans="1:26" s="24" customFormat="1" ht="11.25" customHeight="1">
      <c r="A34" s="22"/>
      <c r="B34" s="22" t="s">
        <v>41</v>
      </c>
      <c r="C34" s="66">
        <v>71.96849</v>
      </c>
      <c r="D34" s="25">
        <v>42.98789</v>
      </c>
      <c r="E34" s="25">
        <v>8.69418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39">
        <f aca="true" t="shared" si="6" ref="R34:R39">+C34*100/C$33</f>
        <v>0.1336962606269881</v>
      </c>
      <c r="S34" s="39">
        <f aca="true" t="shared" si="7" ref="S34:S59">+J34*100/J$33</f>
        <v>0</v>
      </c>
      <c r="T34" s="39">
        <f aca="true" t="shared" si="8" ref="T34:T59">+Q34*100/Q$33</f>
        <v>0</v>
      </c>
      <c r="U34" s="35"/>
      <c r="V34" s="35"/>
      <c r="W34" s="35"/>
      <c r="X34" s="35"/>
      <c r="Y34" s="35"/>
      <c r="Z34" s="35"/>
    </row>
    <row r="35" spans="1:26" s="24" customFormat="1" ht="11.25" customHeight="1">
      <c r="A35" s="22"/>
      <c r="B35" s="22" t="s">
        <v>37</v>
      </c>
      <c r="C35" s="6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>
        <v>5.635</v>
      </c>
      <c r="R35" s="39">
        <f t="shared" si="6"/>
        <v>0</v>
      </c>
      <c r="S35" s="39">
        <f t="shared" si="7"/>
        <v>0</v>
      </c>
      <c r="T35" s="39">
        <f t="shared" si="8"/>
        <v>0.002789456151671594</v>
      </c>
      <c r="U35" s="35"/>
      <c r="V35" s="35"/>
      <c r="W35" s="35"/>
      <c r="X35" s="35"/>
      <c r="Y35" s="35"/>
      <c r="Z35" s="35"/>
    </row>
    <row r="36" spans="1:26" s="24" customFormat="1" ht="11.25" customHeight="1">
      <c r="A36" s="22"/>
      <c r="B36" s="22" t="s">
        <v>11</v>
      </c>
      <c r="C36" s="66">
        <v>1836.17315</v>
      </c>
      <c r="D36" s="25">
        <v>2019.71824</v>
      </c>
      <c r="E36" s="25">
        <v>2160.75853</v>
      </c>
      <c r="F36" s="25">
        <v>2290.30253</v>
      </c>
      <c r="G36" s="25">
        <v>2218.42</v>
      </c>
      <c r="H36" s="25">
        <v>2050.79106</v>
      </c>
      <c r="I36" s="25">
        <v>2305.24164</v>
      </c>
      <c r="J36" s="25">
        <v>2287.22465</v>
      </c>
      <c r="K36" s="25">
        <v>3033.47639</v>
      </c>
      <c r="L36" s="25">
        <v>3580.60894</v>
      </c>
      <c r="M36" s="25">
        <v>4345</v>
      </c>
      <c r="N36" s="25">
        <v>4222.45</v>
      </c>
      <c r="O36" s="25">
        <v>3078.05</v>
      </c>
      <c r="P36" s="25">
        <v>3037.8</v>
      </c>
      <c r="Q36" s="26">
        <v>2577.53</v>
      </c>
      <c r="R36" s="39">
        <f t="shared" si="6"/>
        <v>3.4110689833658836</v>
      </c>
      <c r="S36" s="39">
        <f t="shared" si="7"/>
        <v>1.8003639727303604</v>
      </c>
      <c r="T36" s="39">
        <f t="shared" si="8"/>
        <v>1.27593734065982</v>
      </c>
      <c r="U36" s="35"/>
      <c r="V36" s="35"/>
      <c r="W36" s="35"/>
      <c r="X36" s="35"/>
      <c r="Y36" s="35"/>
      <c r="Z36" s="35"/>
    </row>
    <row r="37" spans="1:26" s="24" customFormat="1" ht="11.25" customHeight="1">
      <c r="A37" s="22"/>
      <c r="B37" s="22" t="s">
        <v>13</v>
      </c>
      <c r="C37" s="66"/>
      <c r="D37" s="25"/>
      <c r="E37" s="25"/>
      <c r="F37" s="25"/>
      <c r="G37" s="25"/>
      <c r="H37" s="25">
        <v>8.21134</v>
      </c>
      <c r="I37" s="25">
        <v>58.44473</v>
      </c>
      <c r="J37" s="25">
        <v>131.6209</v>
      </c>
      <c r="K37" s="25">
        <v>229.32124</v>
      </c>
      <c r="L37" s="25">
        <v>429.63031</v>
      </c>
      <c r="M37" s="25">
        <v>623.5</v>
      </c>
      <c r="N37" s="25">
        <v>664.25</v>
      </c>
      <c r="O37" s="25">
        <v>747.5</v>
      </c>
      <c r="P37" s="25">
        <v>733</v>
      </c>
      <c r="Q37" s="26">
        <v>910.1</v>
      </c>
      <c r="R37" s="39">
        <f t="shared" si="6"/>
        <v>0</v>
      </c>
      <c r="S37" s="39">
        <f t="shared" si="7"/>
        <v>0.1036039579314369</v>
      </c>
      <c r="T37" s="39">
        <f t="shared" si="8"/>
        <v>0.45052068210050006</v>
      </c>
      <c r="U37" s="35"/>
      <c r="V37" s="35"/>
      <c r="W37" s="35"/>
      <c r="X37" s="35"/>
      <c r="Y37" s="35"/>
      <c r="Z37" s="35"/>
    </row>
    <row r="38" spans="1:26" s="24" customFormat="1" ht="11.25" customHeight="1">
      <c r="A38" s="22"/>
      <c r="B38" s="22" t="s">
        <v>39</v>
      </c>
      <c r="C38" s="6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>
        <v>224</v>
      </c>
      <c r="O38" s="25">
        <v>2346.4</v>
      </c>
      <c r="P38" s="25">
        <v>4910.2</v>
      </c>
      <c r="Q38" s="26">
        <v>6604.5964</v>
      </c>
      <c r="R38" s="39">
        <f t="shared" si="6"/>
        <v>0</v>
      </c>
      <c r="S38" s="39">
        <f t="shared" si="7"/>
        <v>0</v>
      </c>
      <c r="T38" s="39">
        <f t="shared" si="8"/>
        <v>3.2694289365196214</v>
      </c>
      <c r="U38" s="35"/>
      <c r="V38" s="35"/>
      <c r="W38" s="35"/>
      <c r="X38" s="35"/>
      <c r="Y38" s="35"/>
      <c r="Z38" s="35"/>
    </row>
    <row r="39" spans="1:26" s="24" customFormat="1" ht="11.25" customHeight="1">
      <c r="A39" s="22"/>
      <c r="B39" s="22" t="s">
        <v>36</v>
      </c>
      <c r="C39" s="66"/>
      <c r="D39" s="25"/>
      <c r="E39" s="25"/>
      <c r="F39" s="25"/>
      <c r="G39" s="25"/>
      <c r="H39" s="25">
        <v>3.7</v>
      </c>
      <c r="I39" s="25">
        <v>44.4</v>
      </c>
      <c r="J39" s="25">
        <v>63.1</v>
      </c>
      <c r="K39" s="25">
        <v>55.6</v>
      </c>
      <c r="L39" s="25"/>
      <c r="M39" s="25">
        <v>477.1</v>
      </c>
      <c r="N39" s="25">
        <v>405.5</v>
      </c>
      <c r="O39" s="25">
        <v>860.6</v>
      </c>
      <c r="P39" s="25">
        <v>765.6</v>
      </c>
      <c r="Q39" s="26">
        <v>599.28</v>
      </c>
      <c r="R39" s="39">
        <f t="shared" si="6"/>
        <v>0</v>
      </c>
      <c r="S39" s="39">
        <f t="shared" si="7"/>
        <v>0.049668477768148284</v>
      </c>
      <c r="T39" s="39">
        <f t="shared" si="8"/>
        <v>0.2966575479279065</v>
      </c>
      <c r="U39" s="35"/>
      <c r="V39" s="35"/>
      <c r="W39" s="35"/>
      <c r="X39" s="35"/>
      <c r="Y39" s="35"/>
      <c r="Z39" s="35"/>
    </row>
    <row r="40" spans="1:26" s="24" customFormat="1" ht="11.25" customHeight="1">
      <c r="A40" s="22"/>
      <c r="B40" s="22" t="s">
        <v>10</v>
      </c>
      <c r="C40" s="66">
        <v>1625.65108</v>
      </c>
      <c r="D40" s="25">
        <v>1294.21634</v>
      </c>
      <c r="E40" s="25">
        <v>1283.87647</v>
      </c>
      <c r="F40" s="25">
        <v>1653.63386</v>
      </c>
      <c r="G40" s="25">
        <v>846.60381</v>
      </c>
      <c r="H40" s="25">
        <v>299.70022</v>
      </c>
      <c r="I40" s="25">
        <v>361.63342</v>
      </c>
      <c r="J40" s="25">
        <v>1442.34716</v>
      </c>
      <c r="K40" s="25">
        <v>1598.98002</v>
      </c>
      <c r="L40" s="25">
        <v>813.2</v>
      </c>
      <c r="M40" s="25">
        <v>183</v>
      </c>
      <c r="N40" s="25">
        <v>14</v>
      </c>
      <c r="O40" s="25"/>
      <c r="P40" s="25">
        <v>1015.37088</v>
      </c>
      <c r="Q40" s="26">
        <v>2704.08859</v>
      </c>
      <c r="R40" s="39">
        <f aca="true" t="shared" si="9" ref="R40:R55">+C40*100/C$33</f>
        <v>3.0199809733429825</v>
      </c>
      <c r="S40" s="39">
        <f t="shared" si="7"/>
        <v>1.1353278581681747</v>
      </c>
      <c r="T40" s="39">
        <f t="shared" si="8"/>
        <v>1.3385867882946703</v>
      </c>
      <c r="U40" s="35"/>
      <c r="V40" s="35"/>
      <c r="W40" s="35"/>
      <c r="X40" s="35"/>
      <c r="Y40" s="35"/>
      <c r="Z40" s="35"/>
    </row>
    <row r="41" spans="1:26" s="24" customFormat="1" ht="11.25" customHeight="1">
      <c r="A41" s="22"/>
      <c r="B41" s="22" t="s">
        <v>42</v>
      </c>
      <c r="C41" s="66">
        <v>2570.20906</v>
      </c>
      <c r="D41" s="25">
        <v>3317.74852</v>
      </c>
      <c r="E41" s="25">
        <v>3402.76243</v>
      </c>
      <c r="F41" s="25">
        <v>3936.24782</v>
      </c>
      <c r="G41" s="25">
        <v>3657.68648</v>
      </c>
      <c r="H41" s="25">
        <v>4661.57515</v>
      </c>
      <c r="I41" s="25">
        <v>5329.37168</v>
      </c>
      <c r="J41" s="25">
        <v>6936.00053</v>
      </c>
      <c r="K41" s="25">
        <v>7894.77245</v>
      </c>
      <c r="L41" s="25">
        <v>10808.34701</v>
      </c>
      <c r="M41" s="25">
        <v>11556.10447</v>
      </c>
      <c r="N41" s="25">
        <v>10018.98641</v>
      </c>
      <c r="O41" s="25">
        <v>11415.3767</v>
      </c>
      <c r="P41" s="25">
        <v>11683.07284</v>
      </c>
      <c r="Q41" s="26">
        <v>12184.16423</v>
      </c>
      <c r="R41" s="39">
        <f t="shared" si="9"/>
        <v>4.774691540028228</v>
      </c>
      <c r="S41" s="39">
        <f t="shared" si="7"/>
        <v>5.459597276135812</v>
      </c>
      <c r="T41" s="39">
        <f t="shared" si="8"/>
        <v>6.031444873886511</v>
      </c>
      <c r="U41" s="35"/>
      <c r="V41" s="35"/>
      <c r="W41" s="35"/>
      <c r="X41" s="35"/>
      <c r="Y41" s="35"/>
      <c r="Z41" s="35"/>
    </row>
    <row r="42" spans="1:26" s="24" customFormat="1" ht="11.25" customHeight="1">
      <c r="A42" s="22"/>
      <c r="B42" s="22" t="s">
        <v>47</v>
      </c>
      <c r="C42" s="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16.5</v>
      </c>
      <c r="Q42" s="26">
        <v>285.3</v>
      </c>
      <c r="R42" s="39">
        <f t="shared" si="9"/>
        <v>0</v>
      </c>
      <c r="S42" s="39">
        <f t="shared" si="7"/>
        <v>0</v>
      </c>
      <c r="T42" s="39">
        <f t="shared" si="8"/>
        <v>0.1412301402079691</v>
      </c>
      <c r="U42" s="35"/>
      <c r="V42" s="35"/>
      <c r="W42" s="35"/>
      <c r="X42" s="35"/>
      <c r="Y42" s="35"/>
      <c r="Z42" s="35"/>
    </row>
    <row r="43" spans="1:26" s="24" customFormat="1" ht="11.25" customHeight="1">
      <c r="A43" s="22"/>
      <c r="B43" s="22" t="s">
        <v>4</v>
      </c>
      <c r="C43" s="66">
        <v>12996.87602</v>
      </c>
      <c r="D43" s="25">
        <v>13124.85935</v>
      </c>
      <c r="E43" s="25">
        <v>17618.68428</v>
      </c>
      <c r="F43" s="25">
        <v>24485.27203</v>
      </c>
      <c r="G43" s="25">
        <v>26631.38983</v>
      </c>
      <c r="H43" s="25">
        <v>30642.23085</v>
      </c>
      <c r="I43" s="25">
        <v>33373.22148</v>
      </c>
      <c r="J43" s="25">
        <v>38945.31016</v>
      </c>
      <c r="K43" s="25">
        <v>44401.16478</v>
      </c>
      <c r="L43" s="25">
        <v>45393.51367</v>
      </c>
      <c r="M43" s="25">
        <v>47362.47307</v>
      </c>
      <c r="N43" s="25">
        <v>46610.0346</v>
      </c>
      <c r="O43" s="25">
        <v>47836.42528</v>
      </c>
      <c r="P43" s="25">
        <v>46242.77508</v>
      </c>
      <c r="Q43" s="26">
        <v>43729.73852</v>
      </c>
      <c r="R43" s="39">
        <f t="shared" si="9"/>
        <v>24.144368232633088</v>
      </c>
      <c r="S43" s="39">
        <f t="shared" si="7"/>
        <v>30.65537673305229</v>
      </c>
      <c r="T43" s="39">
        <f t="shared" si="8"/>
        <v>21.647238354144505</v>
      </c>
      <c r="U43" s="35"/>
      <c r="V43" s="35"/>
      <c r="W43" s="35"/>
      <c r="X43" s="35"/>
      <c r="Y43" s="35"/>
      <c r="Z43" s="35"/>
    </row>
    <row r="44" spans="1:26" s="24" customFormat="1" ht="11.25" customHeight="1">
      <c r="A44" s="22"/>
      <c r="B44" s="22" t="s">
        <v>43</v>
      </c>
      <c r="C44" s="66"/>
      <c r="D44" s="25"/>
      <c r="E44" s="25"/>
      <c r="F44" s="25">
        <v>12.67</v>
      </c>
      <c r="G44" s="25">
        <v>39.32462</v>
      </c>
      <c r="H44" s="25">
        <v>16.03316</v>
      </c>
      <c r="I44" s="25">
        <v>25.5</v>
      </c>
      <c r="J44" s="25">
        <v>17.84724</v>
      </c>
      <c r="K44" s="25">
        <v>10.94724</v>
      </c>
      <c r="L44" s="25">
        <v>33.18486</v>
      </c>
      <c r="M44" s="25">
        <v>41.04856</v>
      </c>
      <c r="N44" s="25">
        <v>18</v>
      </c>
      <c r="O44" s="25">
        <v>25.8</v>
      </c>
      <c r="P44" s="25">
        <v>107.05676</v>
      </c>
      <c r="Q44" s="26">
        <v>87.126</v>
      </c>
      <c r="R44" s="39">
        <f t="shared" si="9"/>
        <v>0</v>
      </c>
      <c r="S44" s="39">
        <f t="shared" si="7"/>
        <v>0.014048260588950978</v>
      </c>
      <c r="T44" s="39">
        <f t="shared" si="8"/>
        <v>0.04312939781198569</v>
      </c>
      <c r="U44" s="35"/>
      <c r="V44" s="35"/>
      <c r="W44" s="35"/>
      <c r="X44" s="35"/>
      <c r="Y44" s="35"/>
      <c r="Z44" s="35"/>
    </row>
    <row r="45" spans="1:26" s="24" customFormat="1" ht="11.25" customHeight="1">
      <c r="A45" s="22"/>
      <c r="B45" s="22" t="s">
        <v>15</v>
      </c>
      <c r="C45" s="66">
        <v>148.00958</v>
      </c>
      <c r="D45" s="25">
        <v>266.61607</v>
      </c>
      <c r="E45" s="25">
        <v>152.06638</v>
      </c>
      <c r="F45" s="25">
        <v>117.61534</v>
      </c>
      <c r="G45" s="25">
        <v>150.83386</v>
      </c>
      <c r="H45" s="25">
        <v>330.54084</v>
      </c>
      <c r="I45" s="25">
        <v>161.33361</v>
      </c>
      <c r="J45" s="25">
        <v>124.60768</v>
      </c>
      <c r="K45" s="25">
        <v>51.6607</v>
      </c>
      <c r="L45" s="25">
        <v>69.09223</v>
      </c>
      <c r="M45" s="25">
        <v>156.91168</v>
      </c>
      <c r="N45" s="25">
        <v>168.14443</v>
      </c>
      <c r="O45" s="25">
        <v>437.5728</v>
      </c>
      <c r="P45" s="25">
        <v>607.00072</v>
      </c>
      <c r="Q45" s="26">
        <v>736.50292</v>
      </c>
      <c r="R45" s="39">
        <f>+C45*100/C$33</f>
        <v>0.2749582127257505</v>
      </c>
      <c r="S45" s="39">
        <f>+J45*100/J$33</f>
        <v>0.09808357819049977</v>
      </c>
      <c r="T45" s="39">
        <f>+Q45*100/Q$33</f>
        <v>0.36458608711944845</v>
      </c>
      <c r="U45" s="35"/>
      <c r="V45" s="35"/>
      <c r="W45" s="35"/>
      <c r="X45" s="35"/>
      <c r="Y45" s="35"/>
      <c r="Z45" s="35"/>
    </row>
    <row r="46" spans="1:26" s="24" customFormat="1" ht="11.25" customHeight="1">
      <c r="A46" s="22"/>
      <c r="B46" s="22" t="s">
        <v>9</v>
      </c>
      <c r="C46" s="66"/>
      <c r="D46" s="25"/>
      <c r="E46" s="25"/>
      <c r="F46" s="25"/>
      <c r="G46" s="25"/>
      <c r="H46" s="25">
        <v>10.4589</v>
      </c>
      <c r="I46" s="25">
        <v>161.42917</v>
      </c>
      <c r="J46" s="25">
        <v>364.11686</v>
      </c>
      <c r="K46" s="25">
        <v>415.15256</v>
      </c>
      <c r="L46" s="25">
        <v>479.74868</v>
      </c>
      <c r="M46" s="25">
        <v>504.20136</v>
      </c>
      <c r="N46" s="25">
        <v>491.20946</v>
      </c>
      <c r="O46" s="25">
        <v>319.68305</v>
      </c>
      <c r="P46" s="25">
        <v>452.98488</v>
      </c>
      <c r="Q46" s="26">
        <v>796.09175</v>
      </c>
      <c r="R46" s="39">
        <f>+C46*100/C$33</f>
        <v>0</v>
      </c>
      <c r="S46" s="39">
        <f>+J46*100/J$33</f>
        <v>0.2866106206960057</v>
      </c>
      <c r="T46" s="39">
        <f>+Q46*100/Q$33</f>
        <v>0.3940839448682351</v>
      </c>
      <c r="U46" s="35"/>
      <c r="V46" s="35"/>
      <c r="W46" s="35"/>
      <c r="X46" s="35"/>
      <c r="Y46" s="35"/>
      <c r="Z46" s="35"/>
    </row>
    <row r="47" spans="1:26" s="24" customFormat="1" ht="11.25" customHeight="1">
      <c r="A47" s="22"/>
      <c r="B47" s="22" t="s">
        <v>44</v>
      </c>
      <c r="C47" s="66">
        <v>1136.01913</v>
      </c>
      <c r="D47" s="25">
        <v>2631.71678</v>
      </c>
      <c r="E47" s="25">
        <v>2537.02632</v>
      </c>
      <c r="F47" s="25">
        <v>2042.20183</v>
      </c>
      <c r="G47" s="25">
        <v>1138.83704</v>
      </c>
      <c r="H47" s="25">
        <v>237.44926</v>
      </c>
      <c r="I47" s="25">
        <v>27.769</v>
      </c>
      <c r="J47" s="25">
        <v>8.876</v>
      </c>
      <c r="K47" s="25"/>
      <c r="L47" s="25"/>
      <c r="M47" s="25"/>
      <c r="N47" s="25"/>
      <c r="O47" s="25"/>
      <c r="P47" s="25"/>
      <c r="Q47" s="26"/>
      <c r="R47" s="39">
        <f>+C47*100/C$33</f>
        <v>2.1103890005434915</v>
      </c>
      <c r="S47" s="39">
        <f>+J47*100/J$33</f>
        <v>0.0069866467301122675</v>
      </c>
      <c r="T47" s="39">
        <f>+Q47*100/Q$33</f>
        <v>0</v>
      </c>
      <c r="U47" s="35"/>
      <c r="V47" s="35"/>
      <c r="W47" s="35"/>
      <c r="X47" s="35"/>
      <c r="Y47" s="35"/>
      <c r="Z47" s="35"/>
    </row>
    <row r="48" spans="1:26" s="24" customFormat="1" ht="11.25" customHeight="1">
      <c r="A48" s="22"/>
      <c r="B48" s="22" t="s">
        <v>12</v>
      </c>
      <c r="C48" s="66"/>
      <c r="D48" s="25"/>
      <c r="E48" s="25">
        <v>171.5</v>
      </c>
      <c r="F48" s="25">
        <v>298.9</v>
      </c>
      <c r="G48" s="25">
        <v>387.9</v>
      </c>
      <c r="H48" s="25">
        <v>1083.75</v>
      </c>
      <c r="I48" s="25">
        <v>1362.76862</v>
      </c>
      <c r="J48" s="25">
        <v>928.4</v>
      </c>
      <c r="K48" s="25">
        <v>1475.4</v>
      </c>
      <c r="L48" s="25">
        <v>2973.3</v>
      </c>
      <c r="M48" s="25">
        <v>3253.1</v>
      </c>
      <c r="N48" s="25">
        <v>2351.4</v>
      </c>
      <c r="O48" s="25">
        <v>2334.8</v>
      </c>
      <c r="P48" s="25">
        <v>2393.1</v>
      </c>
      <c r="Q48" s="26">
        <v>4177.8</v>
      </c>
      <c r="R48" s="39">
        <f>+C48*100/C$33</f>
        <v>0</v>
      </c>
      <c r="S48" s="39">
        <f>+J48*100/J$33</f>
        <v>0.7307799486521215</v>
      </c>
      <c r="T48" s="39">
        <f>+Q48*100/Q$33</f>
        <v>2.0681082361053393</v>
      </c>
      <c r="U48" s="35"/>
      <c r="V48" s="35"/>
      <c r="W48" s="35"/>
      <c r="X48" s="35"/>
      <c r="Y48" s="35"/>
      <c r="Z48" s="35"/>
    </row>
    <row r="49" spans="1:26" s="24" customFormat="1" ht="11.25" customHeight="1">
      <c r="A49" s="22"/>
      <c r="B49" s="22" t="s">
        <v>35</v>
      </c>
      <c r="C49" s="66"/>
      <c r="D49" s="25"/>
      <c r="E49" s="25"/>
      <c r="F49" s="25"/>
      <c r="G49" s="25"/>
      <c r="H49" s="25"/>
      <c r="I49" s="25"/>
      <c r="J49" s="25"/>
      <c r="K49" s="25"/>
      <c r="L49" s="25"/>
      <c r="M49" s="25">
        <v>5.76</v>
      </c>
      <c r="N49" s="25">
        <v>14.76</v>
      </c>
      <c r="O49" s="25">
        <v>7.92</v>
      </c>
      <c r="P49" s="25">
        <v>109.08</v>
      </c>
      <c r="Q49" s="26">
        <v>157.68</v>
      </c>
      <c r="R49" s="39">
        <f>+C49*100/C$33</f>
        <v>0</v>
      </c>
      <c r="S49" s="39">
        <f>+J49*100/J$33</f>
        <v>0</v>
      </c>
      <c r="T49" s="39">
        <f>+Q49*100/Q$33</f>
        <v>0.07805526991935706</v>
      </c>
      <c r="U49" s="35"/>
      <c r="V49" s="35"/>
      <c r="W49" s="35"/>
      <c r="X49" s="35"/>
      <c r="Y49" s="35"/>
      <c r="Z49" s="35"/>
    </row>
    <row r="50" spans="1:26" s="24" customFormat="1" ht="11.25" customHeight="1">
      <c r="A50" s="22"/>
      <c r="B50" s="22" t="s">
        <v>7</v>
      </c>
      <c r="C50" s="66">
        <v>8982.12886</v>
      </c>
      <c r="D50" s="25">
        <v>9578.2866</v>
      </c>
      <c r="E50" s="25">
        <v>9323.01048</v>
      </c>
      <c r="F50" s="25">
        <v>9660.0688</v>
      </c>
      <c r="G50" s="25">
        <v>10933.83964</v>
      </c>
      <c r="H50" s="25">
        <v>12783</v>
      </c>
      <c r="I50" s="25">
        <v>12933</v>
      </c>
      <c r="J50" s="25">
        <v>13742.7</v>
      </c>
      <c r="K50" s="25">
        <v>14440.2</v>
      </c>
      <c r="L50" s="25">
        <v>17948.1</v>
      </c>
      <c r="M50" s="25">
        <v>20122.56</v>
      </c>
      <c r="N50" s="25">
        <v>21057.48</v>
      </c>
      <c r="O50" s="25">
        <v>19894</v>
      </c>
      <c r="P50" s="25">
        <v>18874.8</v>
      </c>
      <c r="Q50" s="26">
        <v>19282.4</v>
      </c>
      <c r="R50" s="39">
        <f t="shared" si="9"/>
        <v>16.686150300662856</v>
      </c>
      <c r="S50" s="39">
        <f t="shared" si="7"/>
        <v>10.81741663113045</v>
      </c>
      <c r="T50" s="39">
        <f t="shared" si="8"/>
        <v>9.545236787753746</v>
      </c>
      <c r="U50" s="35"/>
      <c r="V50" s="35"/>
      <c r="W50" s="35"/>
      <c r="X50" s="35"/>
      <c r="Y50" s="35"/>
      <c r="Z50" s="35"/>
    </row>
    <row r="51" spans="1:26" s="24" customFormat="1" ht="11.25" customHeight="1">
      <c r="A51" s="22"/>
      <c r="B51" s="22" t="s">
        <v>34</v>
      </c>
      <c r="C51" s="66"/>
      <c r="D51" s="25"/>
      <c r="E51" s="25"/>
      <c r="F51" s="25"/>
      <c r="G51" s="25"/>
      <c r="H51" s="25"/>
      <c r="I51" s="25"/>
      <c r="J51" s="25"/>
      <c r="K51" s="25">
        <v>1</v>
      </c>
      <c r="L51" s="25">
        <v>107.6</v>
      </c>
      <c r="M51" s="25">
        <v>552.2</v>
      </c>
      <c r="N51" s="25">
        <v>718.5</v>
      </c>
      <c r="O51" s="25">
        <v>741</v>
      </c>
      <c r="P51" s="25">
        <v>939.8</v>
      </c>
      <c r="Q51" s="26">
        <v>715.2</v>
      </c>
      <c r="R51" s="39">
        <f t="shared" si="9"/>
        <v>0</v>
      </c>
      <c r="S51" s="39">
        <f t="shared" si="7"/>
        <v>0</v>
      </c>
      <c r="T51" s="39">
        <f t="shared" si="8"/>
        <v>0.3540406459051507</v>
      </c>
      <c r="U51" s="35"/>
      <c r="V51" s="35"/>
      <c r="W51" s="35"/>
      <c r="X51" s="35"/>
      <c r="Y51" s="35"/>
      <c r="Z51" s="35"/>
    </row>
    <row r="52" spans="1:26" s="24" customFormat="1" ht="11.25" customHeight="1">
      <c r="A52" s="22"/>
      <c r="B52" s="22" t="s">
        <v>40</v>
      </c>
      <c r="C52" s="66">
        <v>531.32132</v>
      </c>
      <c r="D52" s="25">
        <v>668.41847</v>
      </c>
      <c r="E52" s="25">
        <v>590.89394</v>
      </c>
      <c r="F52" s="25">
        <v>555.47458</v>
      </c>
      <c r="G52" s="25">
        <v>501.15271</v>
      </c>
      <c r="H52" s="25">
        <v>587.396</v>
      </c>
      <c r="I52" s="25">
        <v>765.532</v>
      </c>
      <c r="J52" s="25">
        <v>973.902</v>
      </c>
      <c r="K52" s="25">
        <v>858.214</v>
      </c>
      <c r="L52" s="25">
        <v>1566.875</v>
      </c>
      <c r="M52" s="25">
        <v>2366.917</v>
      </c>
      <c r="N52" s="25">
        <v>2219.264</v>
      </c>
      <c r="O52" s="25">
        <v>2428.377</v>
      </c>
      <c r="P52" s="25">
        <v>2411.221</v>
      </c>
      <c r="Q52" s="26">
        <v>2608.539</v>
      </c>
      <c r="R52" s="39">
        <f t="shared" si="9"/>
        <v>0.987038545277181</v>
      </c>
      <c r="S52" s="39">
        <f t="shared" si="7"/>
        <v>0.7665963523828075</v>
      </c>
      <c r="T52" s="39">
        <f t="shared" si="8"/>
        <v>1.2912875173780425</v>
      </c>
      <c r="U52" s="35"/>
      <c r="V52" s="35"/>
      <c r="W52" s="35"/>
      <c r="X52" s="35"/>
      <c r="Y52" s="35"/>
      <c r="Z52" s="35"/>
    </row>
    <row r="53" spans="1:26" s="24" customFormat="1" ht="11.25" customHeight="1">
      <c r="A53" s="22"/>
      <c r="B53" s="22" t="s">
        <v>6</v>
      </c>
      <c r="C53" s="66">
        <v>6697.704</v>
      </c>
      <c r="D53" s="25">
        <v>6523.095</v>
      </c>
      <c r="E53" s="25">
        <v>7493.71016</v>
      </c>
      <c r="F53" s="25">
        <v>10453.92433</v>
      </c>
      <c r="G53" s="25">
        <v>11389.05315</v>
      </c>
      <c r="H53" s="25">
        <v>13795.5646</v>
      </c>
      <c r="I53" s="25">
        <v>15392.84</v>
      </c>
      <c r="J53" s="25">
        <v>19473.14</v>
      </c>
      <c r="K53" s="25">
        <v>24032.76</v>
      </c>
      <c r="L53" s="25">
        <v>23482.13</v>
      </c>
      <c r="M53" s="25">
        <v>23597.835</v>
      </c>
      <c r="N53" s="25">
        <v>22560.45</v>
      </c>
      <c r="O53" s="25">
        <v>23150.325</v>
      </c>
      <c r="P53" s="25">
        <v>23279.06203</v>
      </c>
      <c r="Q53" s="26">
        <v>22566.73776</v>
      </c>
      <c r="R53" s="39">
        <f t="shared" si="9"/>
        <v>12.442361644469974</v>
      </c>
      <c r="S53" s="39">
        <f t="shared" si="7"/>
        <v>15.328070066022805</v>
      </c>
      <c r="T53" s="39">
        <f t="shared" si="8"/>
        <v>11.171060420193728</v>
      </c>
      <c r="U53" s="35"/>
      <c r="V53" s="35"/>
      <c r="W53" s="35"/>
      <c r="X53" s="35"/>
      <c r="Y53" s="35"/>
      <c r="Z53" s="35"/>
    </row>
    <row r="54" spans="1:26" s="24" customFormat="1" ht="11.25" customHeight="1">
      <c r="A54" s="22"/>
      <c r="B54" s="22" t="s">
        <v>14</v>
      </c>
      <c r="C54" s="66">
        <v>1521.15041</v>
      </c>
      <c r="D54" s="25">
        <v>1490.63727</v>
      </c>
      <c r="E54" s="25">
        <v>1422.21639</v>
      </c>
      <c r="F54" s="25">
        <v>1284.99724</v>
      </c>
      <c r="G54" s="25">
        <v>972.76044</v>
      </c>
      <c r="H54" s="25">
        <v>689.41213</v>
      </c>
      <c r="I54" s="25">
        <v>1182.39507</v>
      </c>
      <c r="J54" s="25">
        <v>1060.03064</v>
      </c>
      <c r="K54" s="25">
        <v>630.60589</v>
      </c>
      <c r="L54" s="25">
        <v>632.88544</v>
      </c>
      <c r="M54" s="25">
        <v>879.93586</v>
      </c>
      <c r="N54" s="25">
        <v>1436.09203</v>
      </c>
      <c r="O54" s="25">
        <v>1225.05481</v>
      </c>
      <c r="P54" s="25">
        <v>1194.03724</v>
      </c>
      <c r="Q54" s="26">
        <v>562.25427</v>
      </c>
      <c r="R54" s="39">
        <f t="shared" si="9"/>
        <v>2.8258495025838366</v>
      </c>
      <c r="S54" s="39">
        <f t="shared" si="7"/>
        <v>0.8343915733184785</v>
      </c>
      <c r="T54" s="39">
        <f t="shared" si="8"/>
        <v>0.2783289498234466</v>
      </c>
      <c r="U54" s="35"/>
      <c r="V54" s="35"/>
      <c r="W54" s="35"/>
      <c r="X54" s="35"/>
      <c r="Y54" s="35"/>
      <c r="Z54" s="35"/>
    </row>
    <row r="55" spans="1:26" s="24" customFormat="1" ht="11.25" customHeight="1">
      <c r="A55" s="22"/>
      <c r="B55" s="22" t="s">
        <v>45</v>
      </c>
      <c r="C55" s="6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>
        <v>2953.41411</v>
      </c>
      <c r="O55" s="25">
        <v>5866.57343</v>
      </c>
      <c r="P55" s="25">
        <v>10314.82257</v>
      </c>
      <c r="Q55" s="26">
        <v>2172.6</v>
      </c>
      <c r="R55" s="39">
        <f t="shared" si="9"/>
        <v>0</v>
      </c>
      <c r="S55" s="39">
        <f t="shared" si="7"/>
        <v>0</v>
      </c>
      <c r="T55" s="39">
        <f t="shared" si="8"/>
        <v>1.075487566126301</v>
      </c>
      <c r="U55" s="35"/>
      <c r="V55" s="35"/>
      <c r="W55" s="35"/>
      <c r="X55" s="35"/>
      <c r="Y55" s="35"/>
      <c r="Z55" s="35"/>
    </row>
    <row r="56" spans="1:26" s="24" customFormat="1" ht="11.25" customHeight="1">
      <c r="A56" s="22"/>
      <c r="B56" s="22" t="s">
        <v>8</v>
      </c>
      <c r="C56" s="66">
        <v>430.40064</v>
      </c>
      <c r="D56" s="25">
        <v>532.4544</v>
      </c>
      <c r="E56" s="25">
        <v>545.76576</v>
      </c>
      <c r="F56" s="25">
        <v>2825.22846</v>
      </c>
      <c r="G56" s="25">
        <v>4037.41626</v>
      </c>
      <c r="H56" s="25">
        <v>5430.19746</v>
      </c>
      <c r="I56" s="25">
        <v>6397.16717</v>
      </c>
      <c r="J56" s="25">
        <v>7237.15601</v>
      </c>
      <c r="K56" s="25">
        <v>9054.16678</v>
      </c>
      <c r="L56" s="25">
        <v>11727.22331</v>
      </c>
      <c r="M56" s="25">
        <v>16661.96995</v>
      </c>
      <c r="N56" s="25">
        <v>19654.52719</v>
      </c>
      <c r="O56" s="25">
        <v>26547.79499</v>
      </c>
      <c r="P56" s="25">
        <v>29403.17092</v>
      </c>
      <c r="Q56" s="26">
        <v>27446.53921</v>
      </c>
      <c r="R56" s="39">
        <f>+C56*100/C$33</f>
        <v>0.7995576416771074</v>
      </c>
      <c r="S56" s="39">
        <f t="shared" si="7"/>
        <v>5.696648532286937</v>
      </c>
      <c r="T56" s="39">
        <f t="shared" si="8"/>
        <v>13.586675712764885</v>
      </c>
      <c r="U56" s="35"/>
      <c r="V56" s="35"/>
      <c r="W56" s="35"/>
      <c r="X56" s="35"/>
      <c r="Y56" s="35"/>
      <c r="Z56" s="35"/>
    </row>
    <row r="57" spans="1:26" s="24" customFormat="1" ht="11.25" customHeight="1">
      <c r="A57" s="22"/>
      <c r="B57" s="22" t="s">
        <v>16</v>
      </c>
      <c r="C57" s="66"/>
      <c r="D57" s="25"/>
      <c r="E57" s="25"/>
      <c r="F57" s="25"/>
      <c r="G57" s="25">
        <v>53.24544</v>
      </c>
      <c r="H57" s="25">
        <v>53.24544</v>
      </c>
      <c r="I57" s="25">
        <v>117.58368</v>
      </c>
      <c r="J57" s="25">
        <v>140.65442</v>
      </c>
      <c r="K57" s="25">
        <v>77.6496</v>
      </c>
      <c r="L57" s="25">
        <v>11.81856</v>
      </c>
      <c r="M57" s="25">
        <v>179.2</v>
      </c>
      <c r="N57" s="25">
        <v>310.30532</v>
      </c>
      <c r="O57" s="25">
        <v>392.5768</v>
      </c>
      <c r="P57" s="25">
        <v>505.05</v>
      </c>
      <c r="Q57" s="26">
        <v>390</v>
      </c>
      <c r="R57" s="39">
        <f>+C57*100/C$33</f>
        <v>0</v>
      </c>
      <c r="S57" s="39">
        <f t="shared" si="7"/>
        <v>0.1107145948139745</v>
      </c>
      <c r="T57" s="39">
        <f t="shared" si="8"/>
        <v>0.19305907704559394</v>
      </c>
      <c r="U57" s="35"/>
      <c r="V57" s="35"/>
      <c r="W57" s="35"/>
      <c r="X57" s="35"/>
      <c r="Y57" s="35"/>
      <c r="Z57" s="35"/>
    </row>
    <row r="58" spans="1:26" s="24" customFormat="1" ht="11.25" customHeight="1">
      <c r="A58" s="22"/>
      <c r="B58" s="22" t="s">
        <v>46</v>
      </c>
      <c r="C58" s="66"/>
      <c r="D58" s="25"/>
      <c r="E58" s="25"/>
      <c r="F58" s="25"/>
      <c r="G58" s="25"/>
      <c r="H58" s="25"/>
      <c r="I58" s="25"/>
      <c r="J58" s="25"/>
      <c r="K58" s="25"/>
      <c r="L58" s="25">
        <v>261</v>
      </c>
      <c r="M58" s="25">
        <v>525.8</v>
      </c>
      <c r="N58" s="25">
        <v>767.8</v>
      </c>
      <c r="O58" s="25">
        <v>986.82</v>
      </c>
      <c r="P58" s="25">
        <v>1106.42</v>
      </c>
      <c r="Q58" s="26">
        <v>1068.2</v>
      </c>
      <c r="R58" s="39">
        <f>+C58*100/C$33</f>
        <v>0</v>
      </c>
      <c r="S58" s="39">
        <f t="shared" si="7"/>
        <v>0</v>
      </c>
      <c r="T58" s="39">
        <f t="shared" si="8"/>
        <v>0.528783861795137</v>
      </c>
      <c r="U58" s="35"/>
      <c r="V58" s="35"/>
      <c r="W58" s="35"/>
      <c r="X58" s="35"/>
      <c r="Y58" s="35"/>
      <c r="Z58" s="35"/>
    </row>
    <row r="59" spans="1:26" s="24" customFormat="1" ht="11.25" customHeight="1">
      <c r="A59" s="22"/>
      <c r="B59" s="22" t="s">
        <v>5</v>
      </c>
      <c r="C59" s="66">
        <v>15282.23336</v>
      </c>
      <c r="D59" s="25">
        <v>15672.0729</v>
      </c>
      <c r="E59" s="25">
        <v>21648.79813</v>
      </c>
      <c r="F59" s="25">
        <v>28412.22796</v>
      </c>
      <c r="G59" s="25">
        <v>29418.45529</v>
      </c>
      <c r="H59" s="25">
        <v>31059.40913</v>
      </c>
      <c r="I59" s="25">
        <v>33519.065</v>
      </c>
      <c r="J59" s="25">
        <v>33165.313</v>
      </c>
      <c r="K59" s="25">
        <v>35493.184</v>
      </c>
      <c r="L59" s="25">
        <v>41902.209</v>
      </c>
      <c r="M59" s="25">
        <v>45647.808</v>
      </c>
      <c r="N59" s="25">
        <v>46285.80423</v>
      </c>
      <c r="O59" s="25">
        <v>48580.62</v>
      </c>
      <c r="P59" s="25">
        <v>50043.4482</v>
      </c>
      <c r="Q59" s="26">
        <v>49642.6</v>
      </c>
      <c r="R59" s="39">
        <f>+C59*100/C$33</f>
        <v>28.389889162062627</v>
      </c>
      <c r="S59" s="39">
        <f t="shared" si="7"/>
        <v>26.105714919400622</v>
      </c>
      <c r="T59" s="39">
        <f t="shared" si="8"/>
        <v>24.574242405496413</v>
      </c>
      <c r="U59" s="35"/>
      <c r="V59" s="35"/>
      <c r="W59" s="35"/>
      <c r="X59" s="35"/>
      <c r="Y59" s="35"/>
      <c r="Z59" s="35"/>
    </row>
    <row r="60" spans="1:21" ht="12.75">
      <c r="A60" s="16" t="s">
        <v>18</v>
      </c>
      <c r="B60" s="27"/>
      <c r="C60" s="67">
        <f aca="true" t="shared" si="10" ref="C60:T60">SUM(C61:C86)</f>
        <v>29886.915179999996</v>
      </c>
      <c r="D60" s="13">
        <f t="shared" si="10"/>
        <v>29874.95806</v>
      </c>
      <c r="E60" s="13">
        <f t="shared" si="10"/>
        <v>31158.39234</v>
      </c>
      <c r="F60" s="13">
        <f t="shared" si="10"/>
        <v>38086.62169</v>
      </c>
      <c r="G60" s="13">
        <f t="shared" si="10"/>
        <v>42378.03297</v>
      </c>
      <c r="H60" s="13">
        <f t="shared" si="10"/>
        <v>49181.405549999996</v>
      </c>
      <c r="I60" s="13">
        <f t="shared" si="10"/>
        <v>55311.97037000001</v>
      </c>
      <c r="J60" s="13">
        <f t="shared" si="10"/>
        <v>62481.47997</v>
      </c>
      <c r="K60" s="13">
        <f t="shared" si="10"/>
        <v>75338.29140999998</v>
      </c>
      <c r="L60" s="13">
        <f t="shared" si="10"/>
        <v>91723.76919</v>
      </c>
      <c r="M60" s="13">
        <f t="shared" si="10"/>
        <v>101199.33829</v>
      </c>
      <c r="N60" s="13">
        <f t="shared" si="10"/>
        <v>105650.9435</v>
      </c>
      <c r="O60" s="13">
        <f t="shared" si="10"/>
        <v>113383.11022</v>
      </c>
      <c r="P60" s="13">
        <f t="shared" si="10"/>
        <v>120784.07879999999</v>
      </c>
      <c r="Q60" s="59">
        <f t="shared" si="10"/>
        <v>117792.47699000001</v>
      </c>
      <c r="R60" s="13">
        <f t="shared" si="10"/>
        <v>100.00000000000001</v>
      </c>
      <c r="S60" s="13">
        <f t="shared" si="10"/>
        <v>100</v>
      </c>
      <c r="T60" s="13">
        <f t="shared" si="10"/>
        <v>99.99999999999999</v>
      </c>
      <c r="U60" s="36"/>
    </row>
    <row r="61" spans="1:20" ht="11.25" customHeight="1">
      <c r="A61" s="15"/>
      <c r="B61" s="22" t="s">
        <v>41</v>
      </c>
      <c r="C61" s="64">
        <v>157.62759</v>
      </c>
      <c r="D61" s="11">
        <v>74.23492</v>
      </c>
      <c r="E61" s="11">
        <v>28.9806</v>
      </c>
      <c r="F61" s="11"/>
      <c r="G61" s="11"/>
      <c r="H61" s="11"/>
      <c r="I61" s="11"/>
      <c r="J61" s="11"/>
      <c r="K61" s="11">
        <v>1053.4</v>
      </c>
      <c r="L61" s="11">
        <v>1086.8</v>
      </c>
      <c r="M61" s="11">
        <v>884.15</v>
      </c>
      <c r="N61" s="11">
        <v>970.9804</v>
      </c>
      <c r="O61" s="11">
        <v>674.3876</v>
      </c>
      <c r="P61" s="11">
        <v>335.6</v>
      </c>
      <c r="Q61" s="12">
        <v>404.8</v>
      </c>
      <c r="R61" s="39">
        <f>+C61*100/C$60</f>
        <v>0.5274133815773757</v>
      </c>
      <c r="S61" s="39">
        <f aca="true" t="shared" si="11" ref="S61:S86">+J61*100/J$60</f>
        <v>0</v>
      </c>
      <c r="T61" s="39">
        <f aca="true" t="shared" si="12" ref="T61:T86">+Q61*100/Q$60</f>
        <v>0.34365522344382443</v>
      </c>
    </row>
    <row r="62" spans="1:20" ht="11.25" customHeight="1">
      <c r="A62" s="15"/>
      <c r="B62" s="22" t="s">
        <v>37</v>
      </c>
      <c r="C62" s="64"/>
      <c r="D62" s="11"/>
      <c r="E62" s="11"/>
      <c r="F62" s="11"/>
      <c r="G62" s="11"/>
      <c r="H62" s="11"/>
      <c r="I62" s="11"/>
      <c r="J62" s="11"/>
      <c r="K62" s="11"/>
      <c r="L62" s="11"/>
      <c r="M62" s="11">
        <v>91.287</v>
      </c>
      <c r="N62" s="11">
        <v>3.381</v>
      </c>
      <c r="O62" s="11"/>
      <c r="P62" s="11"/>
      <c r="Q62" s="12">
        <v>12.558</v>
      </c>
      <c r="R62" s="39">
        <f aca="true" t="shared" si="13" ref="R62:R86">+C62*100/C$60</f>
        <v>0</v>
      </c>
      <c r="S62" s="39">
        <f t="shared" si="11"/>
        <v>0</v>
      </c>
      <c r="T62" s="39">
        <f t="shared" si="12"/>
        <v>0.010661122272745916</v>
      </c>
    </row>
    <row r="63" spans="1:20" ht="11.25" customHeight="1">
      <c r="A63" s="15"/>
      <c r="B63" s="22" t="s">
        <v>11</v>
      </c>
      <c r="C63" s="64">
        <v>1931.32356</v>
      </c>
      <c r="D63" s="11">
        <v>2375.93562</v>
      </c>
      <c r="E63" s="11">
        <v>1340.35692</v>
      </c>
      <c r="F63" s="11">
        <v>1111.89302</v>
      </c>
      <c r="G63" s="11">
        <v>1116.74348</v>
      </c>
      <c r="H63" s="11">
        <v>1009.93396</v>
      </c>
      <c r="I63" s="11">
        <v>1140.31841</v>
      </c>
      <c r="J63" s="11">
        <v>1272.68302</v>
      </c>
      <c r="K63" s="11">
        <v>1914.85275</v>
      </c>
      <c r="L63" s="11">
        <v>2023.10547</v>
      </c>
      <c r="M63" s="11">
        <v>1763.15</v>
      </c>
      <c r="N63" s="11">
        <v>1640.35</v>
      </c>
      <c r="O63" s="11">
        <v>1072.25</v>
      </c>
      <c r="P63" s="11">
        <v>1378.55</v>
      </c>
      <c r="Q63" s="12">
        <v>1737.8</v>
      </c>
      <c r="R63" s="39">
        <f t="shared" si="13"/>
        <v>6.462104062490936</v>
      </c>
      <c r="S63" s="39">
        <f t="shared" si="11"/>
        <v>2.0368964061207717</v>
      </c>
      <c r="T63" s="39">
        <f t="shared" si="12"/>
        <v>1.475306440960173</v>
      </c>
    </row>
    <row r="64" spans="1:20" ht="11.25" customHeight="1">
      <c r="A64" s="15"/>
      <c r="B64" s="22" t="s">
        <v>13</v>
      </c>
      <c r="C64" s="64"/>
      <c r="D64" s="11"/>
      <c r="E64" s="11"/>
      <c r="F64" s="11"/>
      <c r="G64" s="11">
        <v>0.96602</v>
      </c>
      <c r="H64" s="11">
        <v>22.46012</v>
      </c>
      <c r="I64" s="11">
        <v>92.98009</v>
      </c>
      <c r="J64" s="11">
        <v>177.27544</v>
      </c>
      <c r="K64" s="11">
        <v>204.15533</v>
      </c>
      <c r="L64" s="11">
        <v>450.39554</v>
      </c>
      <c r="M64" s="11">
        <v>708.15</v>
      </c>
      <c r="N64" s="11">
        <v>642.9</v>
      </c>
      <c r="O64" s="11">
        <v>420.85</v>
      </c>
      <c r="P64" s="11">
        <v>961.8</v>
      </c>
      <c r="Q64" s="12">
        <v>1122</v>
      </c>
      <c r="R64" s="39">
        <f t="shared" si="13"/>
        <v>0</v>
      </c>
      <c r="S64" s="39">
        <f t="shared" si="11"/>
        <v>0.28372477746224556</v>
      </c>
      <c r="T64" s="39">
        <f t="shared" si="12"/>
        <v>0.9525226301975568</v>
      </c>
    </row>
    <row r="65" spans="1:20" ht="11.25" customHeight="1">
      <c r="A65" s="15"/>
      <c r="B65" s="22" t="s">
        <v>39</v>
      </c>
      <c r="C65" s="64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147</v>
      </c>
      <c r="O65" s="11">
        <v>666.65</v>
      </c>
      <c r="P65" s="11">
        <v>1120.85</v>
      </c>
      <c r="Q65" s="12">
        <v>1363.15</v>
      </c>
      <c r="R65" s="39">
        <f t="shared" si="13"/>
        <v>0</v>
      </c>
      <c r="S65" s="39">
        <f t="shared" si="11"/>
        <v>0</v>
      </c>
      <c r="T65" s="39">
        <f t="shared" si="12"/>
        <v>1.1572470796379675</v>
      </c>
    </row>
    <row r="66" spans="1:20" ht="11.25" customHeight="1">
      <c r="A66" s="15"/>
      <c r="B66" s="22" t="s">
        <v>10</v>
      </c>
      <c r="C66" s="64">
        <v>389.30014</v>
      </c>
      <c r="D66" s="11">
        <v>262.13361</v>
      </c>
      <c r="E66" s="11">
        <v>159.82171</v>
      </c>
      <c r="F66" s="11">
        <v>259.83633</v>
      </c>
      <c r="G66" s="11">
        <v>68.02853</v>
      </c>
      <c r="H66" s="11">
        <v>16.54407</v>
      </c>
      <c r="I66" s="11">
        <v>82.00204</v>
      </c>
      <c r="J66" s="11">
        <v>282.44266</v>
      </c>
      <c r="K66" s="11">
        <v>315</v>
      </c>
      <c r="L66" s="11">
        <v>205.8</v>
      </c>
      <c r="M66" s="11">
        <v>46.2</v>
      </c>
      <c r="N66" s="11"/>
      <c r="O66" s="11"/>
      <c r="P66" s="11">
        <v>69.5</v>
      </c>
      <c r="Q66" s="12">
        <v>298.3</v>
      </c>
      <c r="R66" s="39">
        <f t="shared" si="13"/>
        <v>1.302577190236467</v>
      </c>
      <c r="S66" s="39">
        <f t="shared" si="11"/>
        <v>0.4520422053632735</v>
      </c>
      <c r="T66" s="39">
        <f t="shared" si="12"/>
        <v>0.2532419791336285</v>
      </c>
    </row>
    <row r="67" spans="1:20" ht="11.25" customHeight="1">
      <c r="A67" s="15"/>
      <c r="B67" s="22" t="s">
        <v>42</v>
      </c>
      <c r="C67" s="64">
        <v>697.18554</v>
      </c>
      <c r="D67" s="11">
        <v>767.75676</v>
      </c>
      <c r="E67" s="11">
        <v>439.64897</v>
      </c>
      <c r="F67" s="11">
        <v>968.97632</v>
      </c>
      <c r="G67" s="11">
        <v>1318.82242</v>
      </c>
      <c r="H67" s="11">
        <v>1500.18777</v>
      </c>
      <c r="I67" s="11">
        <v>2018.75537</v>
      </c>
      <c r="J67" s="11">
        <v>2508.29669</v>
      </c>
      <c r="K67" s="11">
        <v>3796.06853</v>
      </c>
      <c r="L67" s="11">
        <v>4470.68267</v>
      </c>
      <c r="M67" s="11">
        <v>4747.46418</v>
      </c>
      <c r="N67" s="11">
        <v>5488.5675</v>
      </c>
      <c r="O67" s="11">
        <v>6234.09561</v>
      </c>
      <c r="P67" s="11">
        <v>10156.49915</v>
      </c>
      <c r="Q67" s="12">
        <v>8663.20967</v>
      </c>
      <c r="R67" s="39">
        <f t="shared" si="13"/>
        <v>2.332745068539389</v>
      </c>
      <c r="S67" s="39">
        <f t="shared" si="11"/>
        <v>4.0144642719800165</v>
      </c>
      <c r="T67" s="39">
        <f t="shared" si="12"/>
        <v>7.3546374873630205</v>
      </c>
    </row>
    <row r="68" spans="1:20" ht="11.25" customHeight="1">
      <c r="A68" s="15"/>
      <c r="B68" s="22" t="s">
        <v>47</v>
      </c>
      <c r="C68" s="64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63</v>
      </c>
      <c r="P68" s="11">
        <v>269.5</v>
      </c>
      <c r="Q68" s="12">
        <v>538.5</v>
      </c>
      <c r="R68" s="39">
        <f t="shared" si="13"/>
        <v>0</v>
      </c>
      <c r="S68" s="39">
        <f t="shared" si="11"/>
        <v>0</v>
      </c>
      <c r="T68" s="39">
        <f t="shared" si="12"/>
        <v>0.45715992545577927</v>
      </c>
    </row>
    <row r="69" spans="1:20" ht="11.25" customHeight="1">
      <c r="A69" s="15"/>
      <c r="B69" s="22" t="s">
        <v>4</v>
      </c>
      <c r="C69" s="64">
        <v>5382.68881</v>
      </c>
      <c r="D69" s="11">
        <v>4789.65022</v>
      </c>
      <c r="E69" s="11">
        <v>5336.19702</v>
      </c>
      <c r="F69" s="11">
        <v>6568.12191</v>
      </c>
      <c r="G69" s="11">
        <v>7371.71242</v>
      </c>
      <c r="H69" s="11">
        <v>9462.92043</v>
      </c>
      <c r="I69" s="11">
        <v>10742.15931</v>
      </c>
      <c r="J69" s="11">
        <v>12622.48793</v>
      </c>
      <c r="K69" s="11">
        <v>14828.32158</v>
      </c>
      <c r="L69" s="11">
        <v>15811.98635</v>
      </c>
      <c r="M69" s="11">
        <v>19103.46791</v>
      </c>
      <c r="N69" s="11">
        <v>19521.51907</v>
      </c>
      <c r="O69" s="11">
        <v>20671.97634</v>
      </c>
      <c r="P69" s="11">
        <v>20589.28823</v>
      </c>
      <c r="Q69" s="12">
        <v>19841.88662</v>
      </c>
      <c r="R69" s="39">
        <f t="shared" si="13"/>
        <v>18.010185318831557</v>
      </c>
      <c r="S69" s="39">
        <f t="shared" si="11"/>
        <v>20.201966944541947</v>
      </c>
      <c r="T69" s="39">
        <f t="shared" si="12"/>
        <v>16.844782559148047</v>
      </c>
    </row>
    <row r="70" spans="1:20" ht="11.25" customHeight="1">
      <c r="A70" s="15"/>
      <c r="B70" s="22" t="s">
        <v>43</v>
      </c>
      <c r="C70" s="64"/>
      <c r="D70" s="11"/>
      <c r="E70" s="11"/>
      <c r="F70" s="11">
        <v>6.08735</v>
      </c>
      <c r="G70" s="11">
        <v>18.77015</v>
      </c>
      <c r="H70" s="11">
        <v>9.96742</v>
      </c>
      <c r="I70" s="11"/>
      <c r="J70" s="11">
        <v>7.07224</v>
      </c>
      <c r="K70" s="11">
        <v>14</v>
      </c>
      <c r="L70" s="11">
        <v>14</v>
      </c>
      <c r="M70" s="11"/>
      <c r="N70" s="11">
        <v>18</v>
      </c>
      <c r="O70" s="11">
        <v>41.782</v>
      </c>
      <c r="P70" s="11">
        <v>97.82327</v>
      </c>
      <c r="Q70" s="12">
        <v>60.15</v>
      </c>
      <c r="R70" s="39">
        <f aca="true" t="shared" si="14" ref="R70:R75">+C70*100/C$60</f>
        <v>0</v>
      </c>
      <c r="S70" s="39">
        <f aca="true" t="shared" si="15" ref="S70:S75">+J70*100/J$60</f>
        <v>0.011318938033151073</v>
      </c>
      <c r="T70" s="39">
        <f aca="true" t="shared" si="16" ref="T70:T75">+Q70*100/Q$60</f>
        <v>0.05106438164561768</v>
      </c>
    </row>
    <row r="71" spans="1:20" ht="11.25" customHeight="1">
      <c r="A71" s="15"/>
      <c r="B71" s="22" t="s">
        <v>38</v>
      </c>
      <c r="C71" s="64"/>
      <c r="D71" s="11"/>
      <c r="E71" s="11"/>
      <c r="F71" s="11"/>
      <c r="G71" s="11"/>
      <c r="H71" s="11"/>
      <c r="I71" s="11"/>
      <c r="J71" s="11">
        <v>4</v>
      </c>
      <c r="K71" s="11"/>
      <c r="L71" s="11"/>
      <c r="M71" s="11"/>
      <c r="N71" s="11"/>
      <c r="O71" s="11"/>
      <c r="P71" s="11"/>
      <c r="Q71" s="12"/>
      <c r="R71" s="39">
        <f t="shared" si="14"/>
        <v>0</v>
      </c>
      <c r="S71" s="39">
        <f t="shared" si="15"/>
        <v>0.00640189701319586</v>
      </c>
      <c r="T71" s="39">
        <f t="shared" si="16"/>
        <v>0</v>
      </c>
    </row>
    <row r="72" spans="1:20" ht="11.25" customHeight="1">
      <c r="A72" s="15"/>
      <c r="B72" s="22" t="s">
        <v>15</v>
      </c>
      <c r="C72" s="64">
        <v>507.66294</v>
      </c>
      <c r="D72" s="11">
        <v>673.68103</v>
      </c>
      <c r="E72" s="11">
        <v>304.86156</v>
      </c>
      <c r="F72" s="11">
        <v>24.87957</v>
      </c>
      <c r="G72" s="11">
        <v>178.27703</v>
      </c>
      <c r="H72" s="11">
        <v>247.40101</v>
      </c>
      <c r="I72" s="11">
        <v>321.59086</v>
      </c>
      <c r="J72" s="11">
        <v>312.00674</v>
      </c>
      <c r="K72" s="11">
        <v>392.2169</v>
      </c>
      <c r="L72" s="11">
        <v>332.12766</v>
      </c>
      <c r="M72" s="11">
        <v>101.94522</v>
      </c>
      <c r="N72" s="11">
        <v>120.12018</v>
      </c>
      <c r="O72" s="11">
        <v>134.81944</v>
      </c>
      <c r="P72" s="11">
        <v>106.40972</v>
      </c>
      <c r="Q72" s="12">
        <v>103.86054</v>
      </c>
      <c r="R72" s="39">
        <f t="shared" si="14"/>
        <v>1.698612710420253</v>
      </c>
      <c r="S72" s="39">
        <f t="shared" si="15"/>
        <v>0.4993587542257444</v>
      </c>
      <c r="T72" s="39">
        <f t="shared" si="16"/>
        <v>0.08817247302543543</v>
      </c>
    </row>
    <row r="73" spans="1:20" ht="11.25" customHeight="1">
      <c r="A73" s="15"/>
      <c r="B73" s="22" t="s">
        <v>9</v>
      </c>
      <c r="C73" s="64"/>
      <c r="D73" s="11"/>
      <c r="E73" s="11"/>
      <c r="F73" s="11"/>
      <c r="G73" s="11"/>
      <c r="H73" s="11">
        <v>267.87529</v>
      </c>
      <c r="I73" s="11">
        <v>897.20483</v>
      </c>
      <c r="J73" s="11">
        <v>1162.78486</v>
      </c>
      <c r="K73" s="11">
        <v>1521.84959</v>
      </c>
      <c r="L73" s="11">
        <v>1273.08419</v>
      </c>
      <c r="M73" s="11">
        <v>1195.44211</v>
      </c>
      <c r="N73" s="11">
        <v>1017.79751</v>
      </c>
      <c r="O73" s="11">
        <v>2475.27947</v>
      </c>
      <c r="P73" s="11">
        <v>2545.27066</v>
      </c>
      <c r="Q73" s="12">
        <v>2291.85636</v>
      </c>
      <c r="R73" s="39">
        <f t="shared" si="14"/>
        <v>0</v>
      </c>
      <c r="S73" s="39">
        <f t="shared" si="15"/>
        <v>1.8610072305558418</v>
      </c>
      <c r="T73" s="39">
        <f t="shared" si="16"/>
        <v>1.9456729483620312</v>
      </c>
    </row>
    <row r="74" spans="1:20" ht="11.25" customHeight="1">
      <c r="A74" s="15"/>
      <c r="B74" s="22" t="s">
        <v>44</v>
      </c>
      <c r="C74" s="64">
        <v>397.81838</v>
      </c>
      <c r="D74" s="11">
        <v>486.18191</v>
      </c>
      <c r="E74" s="11">
        <v>516.92126</v>
      </c>
      <c r="F74" s="11">
        <v>382.50892</v>
      </c>
      <c r="G74" s="11">
        <v>125.49189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39">
        <f t="shared" si="14"/>
        <v>1.331078760066264</v>
      </c>
      <c r="S74" s="39">
        <f t="shared" si="15"/>
        <v>0</v>
      </c>
      <c r="T74" s="39">
        <f t="shared" si="16"/>
        <v>0</v>
      </c>
    </row>
    <row r="75" spans="1:20" ht="11.25" customHeight="1">
      <c r="A75" s="15"/>
      <c r="B75" s="22" t="s">
        <v>12</v>
      </c>
      <c r="C75" s="64"/>
      <c r="D75" s="11"/>
      <c r="E75" s="11"/>
      <c r="F75" s="11"/>
      <c r="G75" s="11"/>
      <c r="H75" s="11"/>
      <c r="I75" s="11">
        <v>193.61912</v>
      </c>
      <c r="J75" s="11">
        <v>277.7</v>
      </c>
      <c r="K75" s="11">
        <v>748.8</v>
      </c>
      <c r="L75" s="11">
        <v>1503.2</v>
      </c>
      <c r="M75" s="11">
        <v>1500.3</v>
      </c>
      <c r="N75" s="11">
        <v>1304.1</v>
      </c>
      <c r="O75" s="11">
        <v>2038</v>
      </c>
      <c r="P75" s="11">
        <v>2598.6</v>
      </c>
      <c r="Q75" s="12">
        <v>1603.8</v>
      </c>
      <c r="R75" s="39">
        <f t="shared" si="14"/>
        <v>0</v>
      </c>
      <c r="S75" s="39">
        <f t="shared" si="15"/>
        <v>0.4444517001411226</v>
      </c>
      <c r="T75" s="39">
        <f t="shared" si="16"/>
        <v>1.3615470537529784</v>
      </c>
    </row>
    <row r="76" spans="1:20" ht="11.25" customHeight="1">
      <c r="A76" s="15"/>
      <c r="B76" s="22" t="s">
        <v>35</v>
      </c>
      <c r="C76" s="64"/>
      <c r="D76" s="11"/>
      <c r="E76" s="11"/>
      <c r="F76" s="11"/>
      <c r="G76" s="11"/>
      <c r="H76" s="11"/>
      <c r="I76" s="11"/>
      <c r="J76" s="11"/>
      <c r="K76" s="11"/>
      <c r="L76" s="11"/>
      <c r="M76" s="11">
        <v>52.56</v>
      </c>
      <c r="N76" s="11">
        <v>1.8</v>
      </c>
      <c r="O76" s="11">
        <v>38.88</v>
      </c>
      <c r="P76" s="11">
        <v>160.2</v>
      </c>
      <c r="Q76" s="12">
        <v>202.32</v>
      </c>
      <c r="R76" s="39">
        <f t="shared" si="13"/>
        <v>0</v>
      </c>
      <c r="S76" s="39">
        <f t="shared" si="11"/>
        <v>0</v>
      </c>
      <c r="T76" s="39">
        <f t="shared" si="12"/>
        <v>0.17175969566984822</v>
      </c>
    </row>
    <row r="77" spans="1:20" ht="11.25" customHeight="1">
      <c r="A77" s="15"/>
      <c r="B77" s="22" t="s">
        <v>7</v>
      </c>
      <c r="C77" s="64">
        <v>7040.69258</v>
      </c>
      <c r="D77" s="11">
        <v>7407.8362</v>
      </c>
      <c r="E77" s="11">
        <v>6649.4947</v>
      </c>
      <c r="F77" s="11">
        <v>6763.0102</v>
      </c>
      <c r="G77" s="11">
        <v>8071.8452</v>
      </c>
      <c r="H77" s="11">
        <v>10111.8</v>
      </c>
      <c r="I77" s="11">
        <v>10549.5</v>
      </c>
      <c r="J77" s="11">
        <v>11140.2</v>
      </c>
      <c r="K77" s="11">
        <v>12562.5</v>
      </c>
      <c r="L77" s="11">
        <v>16650.3</v>
      </c>
      <c r="M77" s="11">
        <v>18393.16</v>
      </c>
      <c r="N77" s="11">
        <v>19171.84</v>
      </c>
      <c r="O77" s="11">
        <v>18776</v>
      </c>
      <c r="P77" s="11">
        <v>18822</v>
      </c>
      <c r="Q77" s="12">
        <v>20583.2</v>
      </c>
      <c r="R77" s="39">
        <f t="shared" si="13"/>
        <v>23.557776162564803</v>
      </c>
      <c r="S77" s="39">
        <f t="shared" si="11"/>
        <v>17.829603276601134</v>
      </c>
      <c r="T77" s="39">
        <f t="shared" si="12"/>
        <v>17.474121035545767</v>
      </c>
    </row>
    <row r="78" spans="1:26" s="24" customFormat="1" ht="11.25" customHeight="1">
      <c r="A78" s="22"/>
      <c r="B78" s="61" t="s">
        <v>34</v>
      </c>
      <c r="C78" s="66"/>
      <c r="D78" s="25"/>
      <c r="E78" s="25"/>
      <c r="F78" s="25"/>
      <c r="G78" s="25"/>
      <c r="H78" s="25"/>
      <c r="I78" s="25"/>
      <c r="J78" s="25"/>
      <c r="K78" s="25">
        <v>0.6</v>
      </c>
      <c r="L78" s="25">
        <v>75.8</v>
      </c>
      <c r="M78" s="25">
        <v>388.8</v>
      </c>
      <c r="N78" s="25">
        <v>459.4</v>
      </c>
      <c r="O78" s="25">
        <v>519.8</v>
      </c>
      <c r="P78" s="25">
        <v>456.7</v>
      </c>
      <c r="Q78" s="26">
        <v>460.7</v>
      </c>
      <c r="R78" s="39">
        <f t="shared" si="13"/>
        <v>0</v>
      </c>
      <c r="S78" s="39">
        <f t="shared" si="11"/>
        <v>0</v>
      </c>
      <c r="T78" s="39">
        <f t="shared" si="12"/>
        <v>0.39111156482354226</v>
      </c>
      <c r="U78" s="35"/>
      <c r="V78" s="35"/>
      <c r="W78" s="35"/>
      <c r="X78" s="35"/>
      <c r="Y78" s="35"/>
      <c r="Z78" s="35"/>
    </row>
    <row r="79" spans="1:20" ht="11.25" customHeight="1">
      <c r="A79" s="15"/>
      <c r="B79" s="22" t="s">
        <v>40</v>
      </c>
      <c r="C79" s="64">
        <v>35.50193</v>
      </c>
      <c r="D79" s="11">
        <v>78.49053</v>
      </c>
      <c r="E79" s="11">
        <v>72.69431</v>
      </c>
      <c r="F79" s="11">
        <v>85.10191</v>
      </c>
      <c r="G79" s="11">
        <v>189.62464</v>
      </c>
      <c r="H79" s="11">
        <v>255.315</v>
      </c>
      <c r="I79" s="11">
        <v>242.32</v>
      </c>
      <c r="J79" s="11">
        <v>317.1</v>
      </c>
      <c r="K79" s="11">
        <v>447.988</v>
      </c>
      <c r="L79" s="11">
        <v>943.332</v>
      </c>
      <c r="M79" s="11">
        <v>1322.592</v>
      </c>
      <c r="N79" s="11">
        <v>1123.52</v>
      </c>
      <c r="O79" s="11">
        <v>1422.56</v>
      </c>
      <c r="P79" s="11">
        <v>1993.269</v>
      </c>
      <c r="Q79" s="12">
        <v>2009.098</v>
      </c>
      <c r="R79" s="39">
        <f t="shared" si="13"/>
        <v>0.11878753556926984</v>
      </c>
      <c r="S79" s="39">
        <f t="shared" si="11"/>
        <v>0.507510385721102</v>
      </c>
      <c r="T79" s="39">
        <f t="shared" si="12"/>
        <v>1.705625054620901</v>
      </c>
    </row>
    <row r="80" spans="1:20" ht="11.25" customHeight="1">
      <c r="A80" s="15"/>
      <c r="B80" s="22" t="s">
        <v>6</v>
      </c>
      <c r="C80" s="64">
        <v>4129.52174</v>
      </c>
      <c r="D80" s="11">
        <v>3714.54906</v>
      </c>
      <c r="E80" s="11">
        <v>3712.19856</v>
      </c>
      <c r="F80" s="11">
        <v>4914.56412</v>
      </c>
      <c r="G80" s="11">
        <v>5495.88015</v>
      </c>
      <c r="H80" s="11">
        <v>6467.09155</v>
      </c>
      <c r="I80" s="11">
        <v>7099.32</v>
      </c>
      <c r="J80" s="11">
        <v>9199.72</v>
      </c>
      <c r="K80" s="11">
        <v>11646.615</v>
      </c>
      <c r="L80" s="11">
        <v>12238.89</v>
      </c>
      <c r="M80" s="11">
        <v>13379.91</v>
      </c>
      <c r="N80" s="11">
        <v>13063.725</v>
      </c>
      <c r="O80" s="11">
        <v>13667.22</v>
      </c>
      <c r="P80" s="11">
        <v>14150.82741</v>
      </c>
      <c r="Q80" s="12">
        <v>13826.37152</v>
      </c>
      <c r="R80" s="39">
        <f t="shared" si="13"/>
        <v>13.817156153885804</v>
      </c>
      <c r="S80" s="39">
        <f t="shared" si="11"/>
        <v>14.723914997559554</v>
      </c>
      <c r="T80" s="39">
        <f t="shared" si="12"/>
        <v>11.737907100106053</v>
      </c>
    </row>
    <row r="81" spans="1:20" ht="11.25" customHeight="1">
      <c r="A81" s="15"/>
      <c r="B81" s="22" t="s">
        <v>14</v>
      </c>
      <c r="C81" s="64">
        <v>541.21356</v>
      </c>
      <c r="D81" s="11">
        <v>425.15882</v>
      </c>
      <c r="E81" s="11">
        <v>270.19432</v>
      </c>
      <c r="F81" s="11">
        <v>228.89154</v>
      </c>
      <c r="G81" s="11">
        <v>333.23736</v>
      </c>
      <c r="H81" s="11">
        <v>287.06329</v>
      </c>
      <c r="I81" s="11">
        <v>334.91232</v>
      </c>
      <c r="J81" s="11">
        <v>477.24644</v>
      </c>
      <c r="K81" s="11">
        <v>334.7</v>
      </c>
      <c r="L81" s="11">
        <v>495.42104</v>
      </c>
      <c r="M81" s="11">
        <v>400.45024</v>
      </c>
      <c r="N81" s="11">
        <v>448.72528</v>
      </c>
      <c r="O81" s="11">
        <v>418.05024</v>
      </c>
      <c r="P81" s="11">
        <v>31.2</v>
      </c>
      <c r="Q81" s="12">
        <v>83.2</v>
      </c>
      <c r="R81" s="39">
        <f t="shared" si="13"/>
        <v>1.8108712683809345</v>
      </c>
      <c r="S81" s="39">
        <f t="shared" si="11"/>
        <v>0.7638206396985894</v>
      </c>
      <c r="T81" s="39">
        <f t="shared" si="12"/>
        <v>0.0706326941465568</v>
      </c>
    </row>
    <row r="82" spans="1:20" ht="11.25" customHeight="1">
      <c r="A82" s="15"/>
      <c r="B82" s="22" t="s">
        <v>45</v>
      </c>
      <c r="C82" s="64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>
        <v>1277.8</v>
      </c>
      <c r="O82" s="11">
        <v>1956.29</v>
      </c>
      <c r="P82" s="11">
        <v>3336</v>
      </c>
      <c r="Q82" s="12">
        <v>966</v>
      </c>
      <c r="R82" s="39">
        <f t="shared" si="13"/>
        <v>0</v>
      </c>
      <c r="S82" s="39">
        <f t="shared" si="11"/>
        <v>0</v>
      </c>
      <c r="T82" s="39">
        <f t="shared" si="12"/>
        <v>0.8200863286727628</v>
      </c>
    </row>
    <row r="83" spans="1:20" ht="11.25" customHeight="1">
      <c r="A83" s="15"/>
      <c r="B83" s="22" t="s">
        <v>8</v>
      </c>
      <c r="C83" s="64">
        <v>17.74848</v>
      </c>
      <c r="D83" s="11"/>
      <c r="E83" s="11">
        <v>79.86816</v>
      </c>
      <c r="F83" s="11">
        <v>455.08512</v>
      </c>
      <c r="G83" s="11">
        <v>1042.00128</v>
      </c>
      <c r="H83" s="11">
        <v>1597.20192</v>
      </c>
      <c r="I83" s="11">
        <v>1696.9824</v>
      </c>
      <c r="J83" s="11">
        <v>2276.22283</v>
      </c>
      <c r="K83" s="11">
        <v>3196.50313</v>
      </c>
      <c r="L83" s="11">
        <v>7331.86227</v>
      </c>
      <c r="M83" s="11">
        <v>7971.94963</v>
      </c>
      <c r="N83" s="11">
        <v>9722.39921</v>
      </c>
      <c r="O83" s="11">
        <v>10348.85752</v>
      </c>
      <c r="P83" s="11">
        <v>8465.02961</v>
      </c>
      <c r="Q83" s="12">
        <v>8415.88628</v>
      </c>
      <c r="R83" s="39">
        <f t="shared" si="13"/>
        <v>0.05938545310918235</v>
      </c>
      <c r="S83" s="39">
        <f t="shared" si="11"/>
        <v>3.643036034186308</v>
      </c>
      <c r="T83" s="39">
        <f t="shared" si="12"/>
        <v>7.144672134464467</v>
      </c>
    </row>
    <row r="84" spans="1:20" ht="11.25" customHeight="1">
      <c r="A84" s="15"/>
      <c r="B84" s="22" t="s">
        <v>16</v>
      </c>
      <c r="C84" s="64"/>
      <c r="D84" s="11"/>
      <c r="E84" s="11"/>
      <c r="F84" s="11"/>
      <c r="G84" s="11">
        <v>22.1856</v>
      </c>
      <c r="H84" s="11">
        <v>26.62272</v>
      </c>
      <c r="I84" s="11">
        <v>4.43712</v>
      </c>
      <c r="J84" s="11">
        <v>4.43712</v>
      </c>
      <c r="K84" s="11">
        <v>22.1856</v>
      </c>
      <c r="L84" s="11">
        <v>32</v>
      </c>
      <c r="M84" s="11">
        <v>44.8</v>
      </c>
      <c r="N84" s="11">
        <v>41.4</v>
      </c>
      <c r="O84" s="11">
        <v>24.6</v>
      </c>
      <c r="P84" s="11">
        <v>90.2</v>
      </c>
      <c r="Q84" s="12">
        <v>73.8</v>
      </c>
      <c r="R84" s="39">
        <f t="shared" si="13"/>
        <v>0</v>
      </c>
      <c r="S84" s="39">
        <f t="shared" si="11"/>
        <v>0.007101496318797904</v>
      </c>
      <c r="T84" s="39">
        <f t="shared" si="12"/>
        <v>0.06265255802903716</v>
      </c>
    </row>
    <row r="85" spans="1:20" ht="11.25" customHeight="1">
      <c r="A85" s="15"/>
      <c r="B85" s="22" t="s">
        <v>46</v>
      </c>
      <c r="C85" s="64"/>
      <c r="D85" s="11"/>
      <c r="E85" s="11"/>
      <c r="F85" s="11"/>
      <c r="G85" s="11"/>
      <c r="H85" s="11">
        <v>5.322</v>
      </c>
      <c r="I85" s="11">
        <v>10.644</v>
      </c>
      <c r="J85" s="11">
        <v>10.644</v>
      </c>
      <c r="K85" s="11">
        <v>1.774</v>
      </c>
      <c r="L85" s="11">
        <v>196.9</v>
      </c>
      <c r="M85" s="11">
        <v>399.3</v>
      </c>
      <c r="N85" s="11">
        <v>628.2</v>
      </c>
      <c r="O85" s="11">
        <v>907.7</v>
      </c>
      <c r="P85" s="11">
        <v>1049.36</v>
      </c>
      <c r="Q85" s="12">
        <v>1086.3</v>
      </c>
      <c r="R85" s="39">
        <f t="shared" si="13"/>
        <v>0</v>
      </c>
      <c r="S85" s="39">
        <f t="shared" si="11"/>
        <v>0.01703544795211419</v>
      </c>
      <c r="T85" s="39">
        <f t="shared" si="12"/>
        <v>0.9222150919639982</v>
      </c>
    </row>
    <row r="86" spans="1:20" ht="11.25" customHeight="1">
      <c r="A86" s="15"/>
      <c r="B86" s="22" t="s">
        <v>5</v>
      </c>
      <c r="C86" s="64">
        <v>8658.62993</v>
      </c>
      <c r="D86" s="11">
        <v>8819.34938</v>
      </c>
      <c r="E86" s="11">
        <v>12247.15425</v>
      </c>
      <c r="F86" s="11">
        <v>16317.66538</v>
      </c>
      <c r="G86" s="11">
        <v>17024.4468</v>
      </c>
      <c r="H86" s="11">
        <v>17893.699</v>
      </c>
      <c r="I86" s="11">
        <v>19885.2245</v>
      </c>
      <c r="J86" s="11">
        <v>20429.16</v>
      </c>
      <c r="K86" s="11">
        <v>22336.761</v>
      </c>
      <c r="L86" s="11">
        <v>26588.082</v>
      </c>
      <c r="M86" s="11">
        <v>28704.26</v>
      </c>
      <c r="N86" s="11">
        <v>28837.41835</v>
      </c>
      <c r="O86" s="11">
        <v>30810.062</v>
      </c>
      <c r="P86" s="11">
        <v>31999.60175</v>
      </c>
      <c r="Q86" s="12">
        <v>32043.73</v>
      </c>
      <c r="R86" s="39">
        <f t="shared" si="13"/>
        <v>28.971306934327774</v>
      </c>
      <c r="S86" s="39">
        <f t="shared" si="11"/>
        <v>32.69634459652509</v>
      </c>
      <c r="T86" s="39">
        <f t="shared" si="12"/>
        <v>27.20354543755825</v>
      </c>
    </row>
    <row r="87" spans="1:26" s="24" customFormat="1" ht="12.75">
      <c r="A87" s="27" t="s">
        <v>20</v>
      </c>
      <c r="B87" s="27"/>
      <c r="C87" s="65">
        <f aca="true" t="shared" si="17" ref="C87:T87">SUM(C88:C111)</f>
        <v>44144.59165</v>
      </c>
      <c r="D87" s="28">
        <f t="shared" si="17"/>
        <v>42793.37705</v>
      </c>
      <c r="E87" s="28">
        <f t="shared" si="17"/>
        <v>49657.97109</v>
      </c>
      <c r="F87" s="28">
        <f t="shared" si="17"/>
        <v>61518.99174</v>
      </c>
      <c r="G87" s="28">
        <f t="shared" si="17"/>
        <v>66420.19385</v>
      </c>
      <c r="H87" s="28">
        <f t="shared" si="17"/>
        <v>74635.51051000002</v>
      </c>
      <c r="I87" s="28">
        <f t="shared" si="17"/>
        <v>80463.38269</v>
      </c>
      <c r="J87" s="28">
        <f t="shared" si="17"/>
        <v>86462.72739</v>
      </c>
      <c r="K87" s="28">
        <f t="shared" si="17"/>
        <v>93660.14709</v>
      </c>
      <c r="L87" s="28">
        <f t="shared" si="17"/>
        <v>105153.358</v>
      </c>
      <c r="M87" s="28">
        <f t="shared" si="17"/>
        <v>116692.05858000001</v>
      </c>
      <c r="N87" s="28">
        <f t="shared" si="17"/>
        <v>118069.52685000002</v>
      </c>
      <c r="O87" s="28">
        <f t="shared" si="17"/>
        <v>125536.82274999998</v>
      </c>
      <c r="P87" s="28">
        <f t="shared" si="17"/>
        <v>135777.35788999998</v>
      </c>
      <c r="Q87" s="58">
        <f t="shared" si="17"/>
        <v>145051.6911</v>
      </c>
      <c r="R87" s="28">
        <f t="shared" si="17"/>
        <v>99.99999999999999</v>
      </c>
      <c r="S87" s="28">
        <f t="shared" si="17"/>
        <v>100</v>
      </c>
      <c r="T87" s="28">
        <f t="shared" si="17"/>
        <v>99.99999999999999</v>
      </c>
      <c r="U87" s="35"/>
      <c r="V87" s="35"/>
      <c r="W87" s="35"/>
      <c r="X87" s="35"/>
      <c r="Y87" s="35"/>
      <c r="Z87" s="35"/>
    </row>
    <row r="88" spans="1:26" s="24" customFormat="1" ht="11.25" customHeight="1">
      <c r="A88" s="22"/>
      <c r="B88" s="11" t="s">
        <v>41</v>
      </c>
      <c r="C88" s="66">
        <v>33.8107</v>
      </c>
      <c r="D88" s="25">
        <v>11.59224</v>
      </c>
      <c r="E88" s="25">
        <v>13.52428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  <c r="R88" s="39">
        <f>+C88*100/C$87</f>
        <v>0.07659080928433505</v>
      </c>
      <c r="S88" s="39">
        <f aca="true" t="shared" si="18" ref="S88:S111">+J88*100/J$87</f>
        <v>0</v>
      </c>
      <c r="T88" s="39">
        <f aca="true" t="shared" si="19" ref="T88:T111">+Q88*100/Q$87</f>
        <v>0</v>
      </c>
      <c r="U88" s="35"/>
      <c r="V88" s="35"/>
      <c r="W88" s="35"/>
      <c r="X88" s="35"/>
      <c r="Y88" s="35"/>
      <c r="Z88" s="35"/>
    </row>
    <row r="89" spans="1:26" s="24" customFormat="1" ht="11.25" customHeight="1">
      <c r="A89" s="22"/>
      <c r="B89" s="11" t="s">
        <v>37</v>
      </c>
      <c r="C89" s="66"/>
      <c r="D89" s="25"/>
      <c r="E89" s="25"/>
      <c r="F89" s="25"/>
      <c r="G89" s="25"/>
      <c r="H89" s="25"/>
      <c r="I89" s="25"/>
      <c r="J89" s="25"/>
      <c r="K89" s="25"/>
      <c r="L89" s="25"/>
      <c r="M89" s="25">
        <v>430.2725</v>
      </c>
      <c r="N89" s="25">
        <v>48.5415</v>
      </c>
      <c r="O89" s="25">
        <v>625.7265</v>
      </c>
      <c r="P89" s="25">
        <v>1119.8355</v>
      </c>
      <c r="Q89" s="26">
        <v>48.3</v>
      </c>
      <c r="R89" s="39">
        <f aca="true" t="shared" si="20" ref="R89:R110">+C89*100/C$87</f>
        <v>0</v>
      </c>
      <c r="S89" s="39">
        <f t="shared" si="18"/>
        <v>0</v>
      </c>
      <c r="T89" s="39">
        <f t="shared" si="19"/>
        <v>0.033298474243021084</v>
      </c>
      <c r="U89" s="35"/>
      <c r="V89" s="35"/>
      <c r="W89" s="35"/>
      <c r="X89" s="35"/>
      <c r="Y89" s="35"/>
      <c r="Z89" s="35"/>
    </row>
    <row r="90" spans="1:26" s="24" customFormat="1" ht="11.25" customHeight="1">
      <c r="A90" s="22"/>
      <c r="B90" s="11" t="s">
        <v>11</v>
      </c>
      <c r="C90" s="66">
        <v>1049.43829</v>
      </c>
      <c r="D90" s="25">
        <v>1158.5988</v>
      </c>
      <c r="E90" s="25">
        <v>1264.13662</v>
      </c>
      <c r="F90" s="25">
        <v>1258.16838</v>
      </c>
      <c r="G90" s="25">
        <v>1000.87651</v>
      </c>
      <c r="H90" s="25">
        <v>832.22323</v>
      </c>
      <c r="I90" s="25">
        <v>909.74945</v>
      </c>
      <c r="J90" s="25">
        <v>877.09701</v>
      </c>
      <c r="K90" s="25">
        <v>1184.15251</v>
      </c>
      <c r="L90" s="25">
        <v>1442.85738</v>
      </c>
      <c r="M90" s="25">
        <v>1484.45</v>
      </c>
      <c r="N90" s="25">
        <v>1362.55</v>
      </c>
      <c r="O90" s="25">
        <v>829.1</v>
      </c>
      <c r="P90" s="25">
        <v>1215.05</v>
      </c>
      <c r="Q90" s="26">
        <v>1470.55</v>
      </c>
      <c r="R90" s="39">
        <f t="shared" si="20"/>
        <v>2.3772748841363445</v>
      </c>
      <c r="S90" s="39">
        <f t="shared" si="18"/>
        <v>1.0144220943248226</v>
      </c>
      <c r="T90" s="39">
        <f t="shared" si="19"/>
        <v>1.0138109999601377</v>
      </c>
      <c r="U90" s="35"/>
      <c r="V90" s="35"/>
      <c r="W90" s="35"/>
      <c r="X90" s="35"/>
      <c r="Y90" s="35"/>
      <c r="Z90" s="35"/>
    </row>
    <row r="91" spans="1:26" s="24" customFormat="1" ht="11.25" customHeight="1">
      <c r="A91" s="22"/>
      <c r="B91" s="11" t="s">
        <v>13</v>
      </c>
      <c r="C91" s="66"/>
      <c r="D91" s="25"/>
      <c r="E91" s="25"/>
      <c r="F91" s="25"/>
      <c r="G91" s="25"/>
      <c r="H91" s="25">
        <v>17.87164</v>
      </c>
      <c r="I91" s="25">
        <v>51.68249</v>
      </c>
      <c r="J91" s="25">
        <v>81.38777</v>
      </c>
      <c r="K91" s="25">
        <v>118.09667</v>
      </c>
      <c r="L91" s="25">
        <v>451.26297</v>
      </c>
      <c r="M91" s="25">
        <v>552.55</v>
      </c>
      <c r="N91" s="25">
        <v>661.9</v>
      </c>
      <c r="O91" s="25">
        <v>2072.55</v>
      </c>
      <c r="P91" s="25">
        <v>3824.25</v>
      </c>
      <c r="Q91" s="26">
        <v>2795.15</v>
      </c>
      <c r="R91" s="39">
        <f t="shared" si="20"/>
        <v>0</v>
      </c>
      <c r="S91" s="39">
        <f t="shared" si="18"/>
        <v>0.09413046807197184</v>
      </c>
      <c r="T91" s="39">
        <f t="shared" si="19"/>
        <v>1.9270026973163639</v>
      </c>
      <c r="U91" s="35"/>
      <c r="V91" s="35"/>
      <c r="W91" s="35"/>
      <c r="X91" s="35"/>
      <c r="Y91" s="35"/>
      <c r="Z91" s="35"/>
    </row>
    <row r="92" spans="1:26" s="24" customFormat="1" ht="11.25" customHeight="1">
      <c r="A92" s="22"/>
      <c r="B92" s="11" t="s">
        <v>39</v>
      </c>
      <c r="C92" s="6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>
        <v>41</v>
      </c>
      <c r="Q92" s="26">
        <v>49.2</v>
      </c>
      <c r="R92" s="39">
        <f t="shared" si="20"/>
        <v>0</v>
      </c>
      <c r="S92" s="39">
        <f t="shared" si="18"/>
        <v>0</v>
      </c>
      <c r="T92" s="39">
        <f t="shared" si="19"/>
        <v>0.033918942707176755</v>
      </c>
      <c r="U92" s="35"/>
      <c r="V92" s="35"/>
      <c r="W92" s="35"/>
      <c r="X92" s="35"/>
      <c r="Y92" s="35"/>
      <c r="Z92" s="35"/>
    </row>
    <row r="93" spans="1:26" s="24" customFormat="1" ht="11.25" customHeight="1">
      <c r="A93" s="22"/>
      <c r="B93" s="11" t="s">
        <v>10</v>
      </c>
      <c r="C93" s="66">
        <v>808.24368</v>
      </c>
      <c r="D93" s="25">
        <v>505.12771</v>
      </c>
      <c r="E93" s="25">
        <v>281.83025</v>
      </c>
      <c r="F93" s="25">
        <v>286.71992</v>
      </c>
      <c r="G93" s="25">
        <v>189.76234</v>
      </c>
      <c r="H93" s="25">
        <v>111.06039</v>
      </c>
      <c r="I93" s="25">
        <v>76.56374</v>
      </c>
      <c r="J93" s="25">
        <v>297.23543</v>
      </c>
      <c r="K93" s="25">
        <v>394.4</v>
      </c>
      <c r="L93" s="25">
        <v>329.4</v>
      </c>
      <c r="M93" s="25">
        <v>113.2</v>
      </c>
      <c r="N93" s="25">
        <v>11.4</v>
      </c>
      <c r="O93" s="25"/>
      <c r="P93" s="25">
        <v>199.35</v>
      </c>
      <c r="Q93" s="26">
        <v>521.9</v>
      </c>
      <c r="R93" s="39">
        <f t="shared" si="20"/>
        <v>1.8309007962020643</v>
      </c>
      <c r="S93" s="39">
        <f t="shared" si="18"/>
        <v>0.3437729053575718</v>
      </c>
      <c r="T93" s="39">
        <f t="shared" si="19"/>
        <v>0.3598027682698282</v>
      </c>
      <c r="U93" s="35"/>
      <c r="V93" s="35"/>
      <c r="W93" s="35"/>
      <c r="X93" s="35"/>
      <c r="Y93" s="35"/>
      <c r="Z93" s="35"/>
    </row>
    <row r="94" spans="1:26" s="24" customFormat="1" ht="11.25" customHeight="1">
      <c r="A94" s="22"/>
      <c r="B94" s="11" t="s">
        <v>42</v>
      </c>
      <c r="C94" s="66">
        <v>909.36428</v>
      </c>
      <c r="D94" s="25">
        <v>1172.33438</v>
      </c>
      <c r="E94" s="25">
        <v>1334.43641</v>
      </c>
      <c r="F94" s="25">
        <v>1449.78902</v>
      </c>
      <c r="G94" s="25">
        <v>1318.32277</v>
      </c>
      <c r="H94" s="25">
        <v>1121.43219</v>
      </c>
      <c r="I94" s="25">
        <v>885.20369</v>
      </c>
      <c r="J94" s="25">
        <v>622.11136</v>
      </c>
      <c r="K94" s="25">
        <v>789.50275</v>
      </c>
      <c r="L94" s="25">
        <v>1276.98996</v>
      </c>
      <c r="M94" s="25">
        <v>3463.91309</v>
      </c>
      <c r="N94" s="25">
        <v>2522.55462</v>
      </c>
      <c r="O94" s="25">
        <v>1776.64613</v>
      </c>
      <c r="P94" s="25">
        <v>2487.45249</v>
      </c>
      <c r="Q94" s="26">
        <v>2767.0683</v>
      </c>
      <c r="R94" s="39">
        <f t="shared" si="20"/>
        <v>2.0599675883512223</v>
      </c>
      <c r="S94" s="39">
        <f t="shared" si="18"/>
        <v>0.7195139209452597</v>
      </c>
      <c r="T94" s="39">
        <f t="shared" si="19"/>
        <v>1.907642909238719</v>
      </c>
      <c r="U94" s="35"/>
      <c r="V94" s="35"/>
      <c r="W94" s="35"/>
      <c r="X94" s="35"/>
      <c r="Y94" s="35"/>
      <c r="Z94" s="35"/>
    </row>
    <row r="95" spans="1:26" s="24" customFormat="1" ht="11.25" customHeight="1">
      <c r="A95" s="22"/>
      <c r="B95" s="11" t="s">
        <v>47</v>
      </c>
      <c r="C95" s="6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>
        <v>154</v>
      </c>
      <c r="P95" s="25">
        <v>642</v>
      </c>
      <c r="Q95" s="26">
        <v>728</v>
      </c>
      <c r="R95" s="39">
        <f t="shared" si="20"/>
        <v>0</v>
      </c>
      <c r="S95" s="39">
        <f t="shared" si="18"/>
        <v>0</v>
      </c>
      <c r="T95" s="39">
        <f t="shared" si="19"/>
        <v>0.5018900465614772</v>
      </c>
      <c r="U95" s="35"/>
      <c r="V95" s="35"/>
      <c r="W95" s="35"/>
      <c r="X95" s="35"/>
      <c r="Y95" s="35"/>
      <c r="Z95" s="35"/>
    </row>
    <row r="96" spans="1:26" s="24" customFormat="1" ht="11.25" customHeight="1">
      <c r="A96" s="22"/>
      <c r="B96" s="11" t="s">
        <v>4</v>
      </c>
      <c r="C96" s="66">
        <v>12228.42528</v>
      </c>
      <c r="D96" s="25">
        <v>11447.37671</v>
      </c>
      <c r="E96" s="25">
        <v>14038.67939</v>
      </c>
      <c r="F96" s="25">
        <v>17557.74197</v>
      </c>
      <c r="G96" s="25">
        <v>19177.97373</v>
      </c>
      <c r="H96" s="25">
        <v>21754.87555</v>
      </c>
      <c r="I96" s="25">
        <v>23467.47658</v>
      </c>
      <c r="J96" s="25">
        <v>26404.91665</v>
      </c>
      <c r="K96" s="25">
        <v>27453.26779</v>
      </c>
      <c r="L96" s="25">
        <v>27663.39412</v>
      </c>
      <c r="M96" s="25">
        <v>29675.73369</v>
      </c>
      <c r="N96" s="25">
        <v>30539.08972</v>
      </c>
      <c r="O96" s="25">
        <v>33200.75905</v>
      </c>
      <c r="P96" s="25">
        <v>34195.97839</v>
      </c>
      <c r="Q96" s="26">
        <v>34508.29861</v>
      </c>
      <c r="R96" s="39">
        <f t="shared" si="20"/>
        <v>27.700845840761104</v>
      </c>
      <c r="S96" s="39">
        <f t="shared" si="18"/>
        <v>30.53907440474045</v>
      </c>
      <c r="T96" s="39">
        <f t="shared" si="19"/>
        <v>23.79034559908002</v>
      </c>
      <c r="U96" s="35"/>
      <c r="V96" s="35"/>
      <c r="W96" s="35"/>
      <c r="X96" s="35"/>
      <c r="Y96" s="35"/>
      <c r="Z96" s="35"/>
    </row>
    <row r="97" spans="1:26" s="24" customFormat="1" ht="11.25" customHeight="1">
      <c r="A97" s="22"/>
      <c r="B97" s="11" t="s">
        <v>43</v>
      </c>
      <c r="C97" s="66"/>
      <c r="D97" s="25"/>
      <c r="E97" s="25"/>
      <c r="F97" s="25">
        <v>16.11115</v>
      </c>
      <c r="G97" s="25">
        <v>176.40243</v>
      </c>
      <c r="H97" s="25">
        <v>1.5</v>
      </c>
      <c r="I97" s="25">
        <v>10.5</v>
      </c>
      <c r="J97" s="25">
        <v>8.95212</v>
      </c>
      <c r="K97" s="25">
        <v>31.89617</v>
      </c>
      <c r="L97" s="25">
        <v>43.86734</v>
      </c>
      <c r="M97" s="25">
        <v>88.88754</v>
      </c>
      <c r="N97" s="25">
        <v>95.58269</v>
      </c>
      <c r="O97" s="25">
        <v>85.25599</v>
      </c>
      <c r="P97" s="25">
        <v>147.83077</v>
      </c>
      <c r="Q97" s="26">
        <v>69.45</v>
      </c>
      <c r="R97" s="39">
        <f t="shared" si="20"/>
        <v>0</v>
      </c>
      <c r="S97" s="39">
        <f t="shared" si="18"/>
        <v>0.01035373307115382</v>
      </c>
      <c r="T97" s="39">
        <f t="shared" si="19"/>
        <v>0.04787948315067938</v>
      </c>
      <c r="U97" s="35"/>
      <c r="V97" s="35"/>
      <c r="W97" s="35"/>
      <c r="X97" s="35"/>
      <c r="Y97" s="35"/>
      <c r="Z97" s="35"/>
    </row>
    <row r="98" spans="1:26" s="24" customFormat="1" ht="11.25" customHeight="1">
      <c r="A98" s="22"/>
      <c r="B98" s="11" t="s">
        <v>15</v>
      </c>
      <c r="C98" s="66">
        <v>117.42514</v>
      </c>
      <c r="D98" s="25">
        <v>45.32198</v>
      </c>
      <c r="E98" s="25">
        <v>135.96588</v>
      </c>
      <c r="F98" s="25">
        <v>140.71995</v>
      </c>
      <c r="G98" s="25">
        <v>89.37622</v>
      </c>
      <c r="H98" s="25">
        <v>199.22663</v>
      </c>
      <c r="I98" s="25">
        <v>115.36697</v>
      </c>
      <c r="J98" s="25">
        <v>64.68685</v>
      </c>
      <c r="K98" s="25">
        <v>53.56234</v>
      </c>
      <c r="L98" s="25">
        <v>207.14997</v>
      </c>
      <c r="M98" s="25">
        <v>264.81479</v>
      </c>
      <c r="N98" s="25">
        <v>184.33464</v>
      </c>
      <c r="O98" s="25">
        <v>57.5</v>
      </c>
      <c r="P98" s="25">
        <v>87.5</v>
      </c>
      <c r="Q98" s="26">
        <v>127.5</v>
      </c>
      <c r="R98" s="39">
        <f t="shared" si="20"/>
        <v>0.266001192016916</v>
      </c>
      <c r="S98" s="39">
        <f t="shared" si="18"/>
        <v>0.07481472300569769</v>
      </c>
      <c r="T98" s="39">
        <f t="shared" si="19"/>
        <v>0.08789969908872024</v>
      </c>
      <c r="U98" s="35"/>
      <c r="V98" s="35"/>
      <c r="W98" s="35"/>
      <c r="X98" s="35"/>
      <c r="Y98" s="35"/>
      <c r="Z98" s="35"/>
    </row>
    <row r="99" spans="1:26" s="24" customFormat="1" ht="11.25" customHeight="1">
      <c r="A99" s="22"/>
      <c r="B99" s="11" t="s">
        <v>9</v>
      </c>
      <c r="C99" s="66"/>
      <c r="D99" s="25"/>
      <c r="E99" s="25"/>
      <c r="F99" s="25"/>
      <c r="G99" s="25">
        <v>286</v>
      </c>
      <c r="H99" s="25">
        <v>1274.27068</v>
      </c>
      <c r="I99" s="25">
        <v>2532.22933</v>
      </c>
      <c r="J99" s="25">
        <v>2828.53954</v>
      </c>
      <c r="K99" s="25">
        <v>3479.56001</v>
      </c>
      <c r="L99" s="25">
        <v>3342.90514</v>
      </c>
      <c r="M99" s="25">
        <v>3791.92474</v>
      </c>
      <c r="N99" s="25">
        <v>2831.38957</v>
      </c>
      <c r="O99" s="25">
        <v>2713.25784</v>
      </c>
      <c r="P99" s="25">
        <v>5002.96486</v>
      </c>
      <c r="Q99" s="26">
        <v>10141.8012</v>
      </c>
      <c r="R99" s="39">
        <f t="shared" si="20"/>
        <v>0</v>
      </c>
      <c r="S99" s="39">
        <f t="shared" si="18"/>
        <v>3.2713975436392952</v>
      </c>
      <c r="T99" s="39">
        <f t="shared" si="19"/>
        <v>6.991853127040171</v>
      </c>
      <c r="U99" s="35"/>
      <c r="V99" s="35"/>
      <c r="W99" s="35"/>
      <c r="X99" s="35"/>
      <c r="Y99" s="35"/>
      <c r="Z99" s="35"/>
    </row>
    <row r="100" spans="1:26" s="24" customFormat="1" ht="11.25" customHeight="1">
      <c r="A100" s="22"/>
      <c r="B100" s="11" t="s">
        <v>44</v>
      </c>
      <c r="C100" s="66">
        <v>761.59068</v>
      </c>
      <c r="D100" s="25">
        <v>1172.91143</v>
      </c>
      <c r="E100" s="25">
        <v>996.50213</v>
      </c>
      <c r="F100" s="25">
        <v>948.40036</v>
      </c>
      <c r="G100" s="25">
        <v>460.75532</v>
      </c>
      <c r="H100" s="25">
        <v>61.74852</v>
      </c>
      <c r="I100" s="25"/>
      <c r="J100" s="25"/>
      <c r="K100" s="25"/>
      <c r="L100" s="25"/>
      <c r="M100" s="25"/>
      <c r="N100" s="25"/>
      <c r="O100" s="25"/>
      <c r="P100" s="25"/>
      <c r="Q100" s="26"/>
      <c r="R100" s="39">
        <f>+C100*100/C$87</f>
        <v>1.7252185410123733</v>
      </c>
      <c r="S100" s="39">
        <f>+J100*100/J$87</f>
        <v>0</v>
      </c>
      <c r="T100" s="39">
        <f>+Q100*100/Q$87</f>
        <v>0</v>
      </c>
      <c r="U100" s="35"/>
      <c r="V100" s="35"/>
      <c r="W100" s="35"/>
      <c r="X100" s="35"/>
      <c r="Y100" s="35"/>
      <c r="Z100" s="35"/>
    </row>
    <row r="101" spans="1:26" s="24" customFormat="1" ht="11.25" customHeight="1">
      <c r="A101" s="22"/>
      <c r="B101" s="11" t="s">
        <v>12</v>
      </c>
      <c r="C101" s="66"/>
      <c r="D101" s="25"/>
      <c r="E101" s="25"/>
      <c r="F101" s="25"/>
      <c r="G101" s="25"/>
      <c r="H101" s="25"/>
      <c r="I101" s="25">
        <v>95.7</v>
      </c>
      <c r="J101" s="25">
        <v>157.7</v>
      </c>
      <c r="K101" s="25">
        <v>123.5</v>
      </c>
      <c r="L101" s="25">
        <v>271.9</v>
      </c>
      <c r="M101" s="25">
        <v>219.2</v>
      </c>
      <c r="N101" s="25">
        <v>143.98</v>
      </c>
      <c r="O101" s="25">
        <v>91.5</v>
      </c>
      <c r="P101" s="25">
        <v>274.9</v>
      </c>
      <c r="Q101" s="26">
        <v>315.7</v>
      </c>
      <c r="R101" s="39">
        <f>+C101*100/C$87</f>
        <v>0</v>
      </c>
      <c r="S101" s="39">
        <f>+J101*100/J$87</f>
        <v>0.18239073038799267</v>
      </c>
      <c r="T101" s="39">
        <f>+Q101*100/Q$87</f>
        <v>0.2176465490377175</v>
      </c>
      <c r="U101" s="35"/>
      <c r="V101" s="35"/>
      <c r="W101" s="35"/>
      <c r="X101" s="35"/>
      <c r="Y101" s="35"/>
      <c r="Z101" s="35"/>
    </row>
    <row r="102" spans="1:26" s="24" customFormat="1" ht="11.25" customHeight="1">
      <c r="A102" s="22"/>
      <c r="B102" s="11" t="s">
        <v>35</v>
      </c>
      <c r="C102" s="66"/>
      <c r="D102" s="25"/>
      <c r="E102" s="25"/>
      <c r="F102" s="25"/>
      <c r="G102" s="25"/>
      <c r="H102" s="25"/>
      <c r="I102" s="25"/>
      <c r="J102" s="25"/>
      <c r="K102" s="25"/>
      <c r="L102" s="25"/>
      <c r="M102" s="25">
        <v>359.28</v>
      </c>
      <c r="N102" s="25">
        <v>221.04</v>
      </c>
      <c r="O102" s="25">
        <v>264.96</v>
      </c>
      <c r="P102" s="25">
        <v>331.92</v>
      </c>
      <c r="Q102" s="26">
        <v>433.8</v>
      </c>
      <c r="R102" s="39">
        <f>+C102*100/C$87</f>
        <v>0</v>
      </c>
      <c r="S102" s="39">
        <f>+J102*100/J$87</f>
        <v>0</v>
      </c>
      <c r="T102" s="39">
        <f>+Q102*100/Q$87</f>
        <v>0.29906579972303404</v>
      </c>
      <c r="U102" s="35"/>
      <c r="V102" s="35"/>
      <c r="W102" s="35"/>
      <c r="X102" s="35"/>
      <c r="Y102" s="35"/>
      <c r="Z102" s="35"/>
    </row>
    <row r="103" spans="1:26" s="24" customFormat="1" ht="11.25" customHeight="1">
      <c r="A103" s="22"/>
      <c r="B103" s="11" t="s">
        <v>7</v>
      </c>
      <c r="C103" s="66">
        <v>8026.98076</v>
      </c>
      <c r="D103" s="25">
        <v>8054.84151</v>
      </c>
      <c r="E103" s="25">
        <v>7737.98044</v>
      </c>
      <c r="F103" s="25">
        <v>8104.93016</v>
      </c>
      <c r="G103" s="25">
        <v>9145.37899</v>
      </c>
      <c r="H103" s="25">
        <v>10504.8</v>
      </c>
      <c r="I103" s="25">
        <v>10735.8</v>
      </c>
      <c r="J103" s="25">
        <v>11324.7</v>
      </c>
      <c r="K103" s="25">
        <v>12488.1</v>
      </c>
      <c r="L103" s="25">
        <v>16000.8</v>
      </c>
      <c r="M103" s="25">
        <v>17024.76</v>
      </c>
      <c r="N103" s="25">
        <v>18170.68</v>
      </c>
      <c r="O103" s="25">
        <v>17068.24</v>
      </c>
      <c r="P103" s="25">
        <v>17019.2</v>
      </c>
      <c r="Q103" s="26">
        <v>22375.6</v>
      </c>
      <c r="R103" s="39">
        <f>+C103*100/C$87</f>
        <v>18.183384328576068</v>
      </c>
      <c r="S103" s="39">
        <f>+J103*100/J$87</f>
        <v>13.097782526473688</v>
      </c>
      <c r="T103" s="39">
        <f>+Q103*100/Q$87</f>
        <v>15.425949073957401</v>
      </c>
      <c r="U103" s="35"/>
      <c r="V103" s="35"/>
      <c r="W103" s="35"/>
      <c r="X103" s="35"/>
      <c r="Y103" s="35"/>
      <c r="Z103" s="35"/>
    </row>
    <row r="104" spans="1:26" s="24" customFormat="1" ht="11.25" customHeight="1">
      <c r="A104" s="22"/>
      <c r="B104" s="11" t="s">
        <v>34</v>
      </c>
      <c r="C104" s="66"/>
      <c r="D104" s="25"/>
      <c r="E104" s="25"/>
      <c r="F104" s="25"/>
      <c r="G104" s="25"/>
      <c r="H104" s="25"/>
      <c r="I104" s="25"/>
      <c r="J104" s="25"/>
      <c r="K104" s="25">
        <v>4</v>
      </c>
      <c r="L104" s="25">
        <v>190.3</v>
      </c>
      <c r="M104" s="25">
        <v>1003.3</v>
      </c>
      <c r="N104" s="25">
        <v>1143.4</v>
      </c>
      <c r="O104" s="25">
        <v>1195.6</v>
      </c>
      <c r="P104" s="25">
        <v>1107.1</v>
      </c>
      <c r="Q104" s="26">
        <v>1198</v>
      </c>
      <c r="R104" s="39">
        <f>+C104*100/C$87</f>
        <v>0</v>
      </c>
      <c r="S104" s="39">
        <f>+J104*100/J$87</f>
        <v>0</v>
      </c>
      <c r="T104" s="39">
        <f>+Q104*100/Q$87</f>
        <v>0.8259124667316616</v>
      </c>
      <c r="U104" s="35"/>
      <c r="V104" s="35"/>
      <c r="W104" s="35"/>
      <c r="X104" s="35"/>
      <c r="Y104" s="35"/>
      <c r="Z104" s="35"/>
    </row>
    <row r="105" spans="1:26" s="24" customFormat="1" ht="11.25" customHeight="1">
      <c r="A105" s="22"/>
      <c r="B105" s="11" t="s">
        <v>40</v>
      </c>
      <c r="C105" s="66">
        <v>91.77356</v>
      </c>
      <c r="D105" s="25">
        <v>36.14599</v>
      </c>
      <c r="E105" s="25">
        <v>85.3335</v>
      </c>
      <c r="F105" s="25">
        <v>105.62142</v>
      </c>
      <c r="G105" s="25">
        <v>143.66081</v>
      </c>
      <c r="H105" s="25">
        <v>314.192</v>
      </c>
      <c r="I105" s="25">
        <v>354.919</v>
      </c>
      <c r="J105" s="25">
        <v>257.964</v>
      </c>
      <c r="K105" s="25">
        <v>284.291</v>
      </c>
      <c r="L105" s="25">
        <v>812.581</v>
      </c>
      <c r="M105" s="25">
        <v>1276.332</v>
      </c>
      <c r="N105" s="25">
        <v>1208.934</v>
      </c>
      <c r="O105" s="25">
        <v>780.009</v>
      </c>
      <c r="P105" s="25">
        <v>1316.882</v>
      </c>
      <c r="Q105" s="26">
        <v>1304.636</v>
      </c>
      <c r="R105" s="39">
        <f t="shared" si="20"/>
        <v>0.20789309985609528</v>
      </c>
      <c r="S105" s="39">
        <f t="shared" si="18"/>
        <v>0.2983528368662533</v>
      </c>
      <c r="T105" s="39">
        <f t="shared" si="19"/>
        <v>0.8994283280024441</v>
      </c>
      <c r="U105" s="35"/>
      <c r="V105" s="35"/>
      <c r="W105" s="35"/>
      <c r="X105" s="35"/>
      <c r="Y105" s="35"/>
      <c r="Z105" s="35"/>
    </row>
    <row r="106" spans="1:26" s="24" customFormat="1" ht="11.25" customHeight="1">
      <c r="A106" s="22"/>
      <c r="B106" s="11" t="s">
        <v>6</v>
      </c>
      <c r="C106" s="66">
        <v>9231.10001</v>
      </c>
      <c r="D106" s="25">
        <v>8255.17938</v>
      </c>
      <c r="E106" s="25">
        <v>8681.339</v>
      </c>
      <c r="F106" s="25">
        <v>11317.13366</v>
      </c>
      <c r="G106" s="25">
        <v>12442.41315</v>
      </c>
      <c r="H106" s="25">
        <v>14666.22407</v>
      </c>
      <c r="I106" s="25">
        <v>15708.51</v>
      </c>
      <c r="J106" s="25">
        <v>17640.32</v>
      </c>
      <c r="K106" s="25">
        <v>19493.49</v>
      </c>
      <c r="L106" s="25">
        <v>19516.83</v>
      </c>
      <c r="M106" s="25">
        <v>20514.12</v>
      </c>
      <c r="N106" s="25">
        <v>21639.195</v>
      </c>
      <c r="O106" s="25">
        <v>24392.76</v>
      </c>
      <c r="P106" s="25">
        <v>25659.31089</v>
      </c>
      <c r="Q106" s="26">
        <v>25788.58238</v>
      </c>
      <c r="R106" s="39">
        <f t="shared" si="20"/>
        <v>20.911055386328396</v>
      </c>
      <c r="S106" s="39">
        <f t="shared" si="18"/>
        <v>20.40222478806541</v>
      </c>
      <c r="T106" s="39">
        <f t="shared" si="19"/>
        <v>17.778891224522923</v>
      </c>
      <c r="U106" s="35"/>
      <c r="V106" s="35"/>
      <c r="W106" s="35"/>
      <c r="X106" s="35"/>
      <c r="Y106" s="35"/>
      <c r="Z106" s="35"/>
    </row>
    <row r="107" spans="1:26" s="24" customFormat="1" ht="11.25" customHeight="1">
      <c r="A107" s="22"/>
      <c r="B107" s="11" t="s">
        <v>14</v>
      </c>
      <c r="C107" s="66">
        <v>602.41552</v>
      </c>
      <c r="D107" s="25">
        <v>602.76852</v>
      </c>
      <c r="E107" s="25">
        <v>447.18132</v>
      </c>
      <c r="F107" s="25">
        <v>440.69637</v>
      </c>
      <c r="G107" s="25">
        <v>554.18182</v>
      </c>
      <c r="H107" s="25">
        <v>407.96732</v>
      </c>
      <c r="I107" s="25">
        <v>347.3922</v>
      </c>
      <c r="J107" s="25">
        <v>218.62083</v>
      </c>
      <c r="K107" s="25">
        <v>464.35556</v>
      </c>
      <c r="L107" s="25">
        <v>700.36472</v>
      </c>
      <c r="M107" s="25">
        <v>799.08993</v>
      </c>
      <c r="N107" s="25">
        <v>761.52022</v>
      </c>
      <c r="O107" s="25">
        <v>391.54277</v>
      </c>
      <c r="P107" s="25">
        <v>205.17528</v>
      </c>
      <c r="Q107" s="26">
        <v>276.35</v>
      </c>
      <c r="R107" s="39">
        <f t="shared" si="20"/>
        <v>1.3646417318258284</v>
      </c>
      <c r="S107" s="39">
        <f t="shared" si="18"/>
        <v>0.25284979620627257</v>
      </c>
      <c r="T107" s="39">
        <f t="shared" si="19"/>
        <v>0.1905182889660223</v>
      </c>
      <c r="U107" s="35"/>
      <c r="V107" s="35"/>
      <c r="W107" s="35"/>
      <c r="X107" s="35"/>
      <c r="Y107" s="35"/>
      <c r="Z107" s="35"/>
    </row>
    <row r="108" spans="1:26" s="24" customFormat="1" ht="11.25" customHeight="1">
      <c r="A108" s="22"/>
      <c r="B108" s="11" t="s">
        <v>45</v>
      </c>
      <c r="C108" s="6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>
        <v>180</v>
      </c>
      <c r="P108" s="25">
        <v>168</v>
      </c>
      <c r="Q108" s="26"/>
      <c r="R108" s="39">
        <f t="shared" si="20"/>
        <v>0</v>
      </c>
      <c r="S108" s="39">
        <f t="shared" si="18"/>
        <v>0</v>
      </c>
      <c r="T108" s="39">
        <f t="shared" si="19"/>
        <v>0</v>
      </c>
      <c r="U108" s="35"/>
      <c r="V108" s="35"/>
      <c r="W108" s="35"/>
      <c r="X108" s="35"/>
      <c r="Y108" s="35"/>
      <c r="Z108" s="35"/>
    </row>
    <row r="109" spans="1:26" s="24" customFormat="1" ht="11.25" customHeight="1">
      <c r="A109" s="22"/>
      <c r="B109" s="11" t="s">
        <v>8</v>
      </c>
      <c r="C109" s="66">
        <v>224.07456</v>
      </c>
      <c r="D109" s="25">
        <v>202.33736</v>
      </c>
      <c r="E109" s="25">
        <v>225.09456</v>
      </c>
      <c r="F109" s="25">
        <v>757.62275</v>
      </c>
      <c r="G109" s="25">
        <v>1621.42766</v>
      </c>
      <c r="H109" s="25">
        <v>2364.98129</v>
      </c>
      <c r="I109" s="25">
        <v>2454.27724</v>
      </c>
      <c r="J109" s="25">
        <v>2832.52083</v>
      </c>
      <c r="K109" s="25">
        <v>2953.08529</v>
      </c>
      <c r="L109" s="25">
        <v>3886.6354</v>
      </c>
      <c r="M109" s="25">
        <v>4374.6703</v>
      </c>
      <c r="N109" s="25">
        <v>5063.19075</v>
      </c>
      <c r="O109" s="25">
        <v>6234.65947</v>
      </c>
      <c r="P109" s="25">
        <v>6235.61771</v>
      </c>
      <c r="Q109" s="26">
        <v>5892.14461</v>
      </c>
      <c r="R109" s="39">
        <f t="shared" si="20"/>
        <v>0.5075923269980004</v>
      </c>
      <c r="S109" s="39">
        <f t="shared" si="18"/>
        <v>3.2760021751610857</v>
      </c>
      <c r="T109" s="39">
        <f t="shared" si="19"/>
        <v>4.062099907499803</v>
      </c>
      <c r="U109" s="35"/>
      <c r="V109" s="35"/>
      <c r="W109" s="35"/>
      <c r="X109" s="35"/>
      <c r="Y109" s="35"/>
      <c r="Z109" s="35"/>
    </row>
    <row r="110" spans="1:26" s="24" customFormat="1" ht="11.25" customHeight="1">
      <c r="A110" s="22"/>
      <c r="B110" s="11" t="s">
        <v>46</v>
      </c>
      <c r="C110" s="66"/>
      <c r="D110" s="25"/>
      <c r="E110" s="25"/>
      <c r="F110" s="25"/>
      <c r="G110" s="25"/>
      <c r="H110" s="25">
        <v>31.045</v>
      </c>
      <c r="I110" s="25">
        <v>63.864</v>
      </c>
      <c r="J110" s="25">
        <v>59.429</v>
      </c>
      <c r="K110" s="25">
        <v>57.655</v>
      </c>
      <c r="L110" s="25">
        <v>151.87</v>
      </c>
      <c r="M110" s="25">
        <v>171.6</v>
      </c>
      <c r="N110" s="25">
        <v>166.1</v>
      </c>
      <c r="O110" s="25">
        <v>48.4</v>
      </c>
      <c r="P110" s="25">
        <v>4.4</v>
      </c>
      <c r="Q110" s="26"/>
      <c r="R110" s="39">
        <f t="shared" si="20"/>
        <v>0</v>
      </c>
      <c r="S110" s="39">
        <f t="shared" si="18"/>
        <v>0.06873366338762218</v>
      </c>
      <c r="T110" s="39">
        <f t="shared" si="19"/>
        <v>0</v>
      </c>
      <c r="U110" s="35"/>
      <c r="V110" s="35"/>
      <c r="W110" s="35"/>
      <c r="X110" s="35"/>
      <c r="Y110" s="35"/>
      <c r="Z110" s="35"/>
    </row>
    <row r="111" spans="1:26" s="24" customFormat="1" ht="11.25" customHeight="1">
      <c r="A111" s="22"/>
      <c r="B111" s="11" t="s">
        <v>5</v>
      </c>
      <c r="C111" s="66">
        <v>10059.94919</v>
      </c>
      <c r="D111" s="25">
        <v>10128.84104</v>
      </c>
      <c r="E111" s="25">
        <v>14415.96731</v>
      </c>
      <c r="F111" s="25">
        <v>19135.33663</v>
      </c>
      <c r="G111" s="25">
        <v>19813.6621</v>
      </c>
      <c r="H111" s="25">
        <v>20972.092</v>
      </c>
      <c r="I111" s="25">
        <v>22654.148</v>
      </c>
      <c r="J111" s="25">
        <v>22786.546</v>
      </c>
      <c r="K111" s="25">
        <v>24287.232</v>
      </c>
      <c r="L111" s="25">
        <v>28864.25</v>
      </c>
      <c r="M111" s="25">
        <v>31083.96</v>
      </c>
      <c r="N111" s="25">
        <v>31294.14414</v>
      </c>
      <c r="O111" s="25">
        <v>33374.356</v>
      </c>
      <c r="P111" s="25">
        <v>34491.64</v>
      </c>
      <c r="Q111" s="26">
        <v>34239.66</v>
      </c>
      <c r="R111" s="39">
        <f>+C111*100/C$87</f>
        <v>22.78863347465125</v>
      </c>
      <c r="S111" s="39">
        <f t="shared" si="18"/>
        <v>26.35418369029545</v>
      </c>
      <c r="T111" s="39">
        <f t="shared" si="19"/>
        <v>23.605143614902676</v>
      </c>
      <c r="U111" s="35"/>
      <c r="V111" s="35"/>
      <c r="W111" s="35"/>
      <c r="X111" s="35"/>
      <c r="Y111" s="35"/>
      <c r="Z111" s="35"/>
    </row>
    <row r="112" spans="1:26" s="24" customFormat="1" ht="12.75">
      <c r="A112" s="27" t="s">
        <v>21</v>
      </c>
      <c r="B112" s="27"/>
      <c r="C112" s="65">
        <f aca="true" t="shared" si="21" ref="C112:T112">SUM(C113:C137)</f>
        <v>24319.30762</v>
      </c>
      <c r="D112" s="28">
        <f t="shared" si="21"/>
        <v>23823.4266</v>
      </c>
      <c r="E112" s="28">
        <f t="shared" si="21"/>
        <v>25295.81837</v>
      </c>
      <c r="F112" s="28">
        <f t="shared" si="21"/>
        <v>29772.770559999997</v>
      </c>
      <c r="G112" s="28">
        <f t="shared" si="21"/>
        <v>30809.446119999997</v>
      </c>
      <c r="H112" s="28">
        <f t="shared" si="21"/>
        <v>36135.0202</v>
      </c>
      <c r="I112" s="28">
        <f t="shared" si="21"/>
        <v>37799.09839000001</v>
      </c>
      <c r="J112" s="28">
        <f t="shared" si="21"/>
        <v>39794.048330000005</v>
      </c>
      <c r="K112" s="28">
        <f t="shared" si="21"/>
        <v>43274.34065</v>
      </c>
      <c r="L112" s="28">
        <f t="shared" si="21"/>
        <v>48669.22058</v>
      </c>
      <c r="M112" s="28">
        <f t="shared" si="21"/>
        <v>56996.926530000004</v>
      </c>
      <c r="N112" s="28">
        <f t="shared" si="21"/>
        <v>75833.46755</v>
      </c>
      <c r="O112" s="28">
        <f t="shared" si="21"/>
        <v>117197.61974999998</v>
      </c>
      <c r="P112" s="28">
        <f t="shared" si="21"/>
        <v>125745.54403000003</v>
      </c>
      <c r="Q112" s="58">
        <f t="shared" si="21"/>
        <v>121248.27448</v>
      </c>
      <c r="R112" s="28">
        <f t="shared" si="21"/>
        <v>100</v>
      </c>
      <c r="S112" s="28">
        <f t="shared" si="21"/>
        <v>100</v>
      </c>
      <c r="T112" s="28">
        <f t="shared" si="21"/>
        <v>100.00000000000001</v>
      </c>
      <c r="U112" s="36"/>
      <c r="V112" s="35"/>
      <c r="W112" s="35"/>
      <c r="X112" s="35"/>
      <c r="Y112" s="35"/>
      <c r="Z112" s="35"/>
    </row>
    <row r="113" spans="1:26" s="24" customFormat="1" ht="11.25" customHeight="1">
      <c r="A113" s="22"/>
      <c r="B113" s="11" t="s">
        <v>41</v>
      </c>
      <c r="C113" s="66">
        <v>11.59224</v>
      </c>
      <c r="D113" s="25">
        <v>20.45632</v>
      </c>
      <c r="E113" s="25">
        <v>14.4903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6"/>
      <c r="R113" s="39">
        <f>+C113*100/C$112</f>
        <v>0.04766681758022846</v>
      </c>
      <c r="S113" s="39">
        <f aca="true" t="shared" si="22" ref="S113:S137">+J113*100/J$112</f>
        <v>0</v>
      </c>
      <c r="T113" s="39">
        <f aca="true" t="shared" si="23" ref="T113:T137">+Q113*100/Q$112</f>
        <v>0</v>
      </c>
      <c r="U113" s="35"/>
      <c r="V113" s="35"/>
      <c r="W113" s="35"/>
      <c r="X113" s="35"/>
      <c r="Y113" s="35"/>
      <c r="Z113" s="35"/>
    </row>
    <row r="114" spans="1:26" s="24" customFormat="1" ht="11.25" customHeight="1">
      <c r="A114" s="22"/>
      <c r="B114" s="11" t="s">
        <v>37</v>
      </c>
      <c r="C114" s="66"/>
      <c r="D114" s="25"/>
      <c r="E114" s="25"/>
      <c r="F114" s="25"/>
      <c r="G114" s="25"/>
      <c r="H114" s="25"/>
      <c r="I114" s="25"/>
      <c r="J114" s="25"/>
      <c r="K114" s="25"/>
      <c r="L114" s="25"/>
      <c r="M114" s="25">
        <v>247.2155</v>
      </c>
      <c r="N114" s="25">
        <v>94.1045</v>
      </c>
      <c r="O114" s="25">
        <v>195.132</v>
      </c>
      <c r="P114" s="25">
        <v>228.7005</v>
      </c>
      <c r="Q114" s="26">
        <v>11.109</v>
      </c>
      <c r="R114" s="39">
        <f aca="true" t="shared" si="24" ref="R114:R135">+C114*100/C$112</f>
        <v>0</v>
      </c>
      <c r="S114" s="39">
        <f t="shared" si="22"/>
        <v>0</v>
      </c>
      <c r="T114" s="39">
        <f t="shared" si="23"/>
        <v>0.009162192243678025</v>
      </c>
      <c r="U114" s="35"/>
      <c r="V114" s="35"/>
      <c r="W114" s="35"/>
      <c r="X114" s="35"/>
      <c r="Y114" s="35"/>
      <c r="Z114" s="35"/>
    </row>
    <row r="115" spans="1:26" s="24" customFormat="1" ht="11.25" customHeight="1">
      <c r="A115" s="22"/>
      <c r="B115" s="11" t="s">
        <v>11</v>
      </c>
      <c r="C115" s="66">
        <v>651.09869</v>
      </c>
      <c r="D115" s="25">
        <v>647.23486</v>
      </c>
      <c r="E115" s="25">
        <v>719.96889</v>
      </c>
      <c r="F115" s="25">
        <v>690.5533</v>
      </c>
      <c r="G115" s="25">
        <v>526.63693</v>
      </c>
      <c r="H115" s="25">
        <v>476.53081</v>
      </c>
      <c r="I115" s="25">
        <v>564.03228</v>
      </c>
      <c r="J115" s="25">
        <v>539.63275</v>
      </c>
      <c r="K115" s="25">
        <v>606.21288</v>
      </c>
      <c r="L115" s="25">
        <v>646.46849</v>
      </c>
      <c r="M115" s="25">
        <v>606.15</v>
      </c>
      <c r="N115" s="25">
        <v>538.5</v>
      </c>
      <c r="O115" s="25">
        <v>269.8</v>
      </c>
      <c r="P115" s="25">
        <v>475.65</v>
      </c>
      <c r="Q115" s="26">
        <v>685.2</v>
      </c>
      <c r="R115" s="39">
        <f t="shared" si="24"/>
        <v>2.6772912295600957</v>
      </c>
      <c r="S115" s="39">
        <f t="shared" si="22"/>
        <v>1.356063965960409</v>
      </c>
      <c r="T115" s="39">
        <f t="shared" si="23"/>
        <v>0.5651214443575643</v>
      </c>
      <c r="U115" s="35"/>
      <c r="V115" s="35"/>
      <c r="W115" s="35"/>
      <c r="X115" s="35"/>
      <c r="Y115" s="35"/>
      <c r="Z115" s="35"/>
    </row>
    <row r="116" spans="1:26" s="24" customFormat="1" ht="11.25" customHeight="1">
      <c r="A116" s="22"/>
      <c r="B116" s="11" t="s">
        <v>13</v>
      </c>
      <c r="C116" s="66"/>
      <c r="D116" s="25"/>
      <c r="E116" s="25"/>
      <c r="F116" s="25"/>
      <c r="G116" s="25"/>
      <c r="H116" s="25">
        <v>55.54613</v>
      </c>
      <c r="I116" s="25">
        <v>126.06702</v>
      </c>
      <c r="J116" s="25">
        <v>135.00259</v>
      </c>
      <c r="K116" s="25">
        <v>99.25899</v>
      </c>
      <c r="L116" s="25">
        <v>181.03096</v>
      </c>
      <c r="M116" s="25">
        <v>698.55</v>
      </c>
      <c r="N116" s="25">
        <v>508.6</v>
      </c>
      <c r="O116" s="25">
        <v>951.85</v>
      </c>
      <c r="P116" s="25">
        <v>1537.2</v>
      </c>
      <c r="Q116" s="26">
        <v>1511.75</v>
      </c>
      <c r="R116" s="39">
        <f t="shared" si="24"/>
        <v>0</v>
      </c>
      <c r="S116" s="39">
        <f t="shared" si="22"/>
        <v>0.33925321917605455</v>
      </c>
      <c r="T116" s="39">
        <f t="shared" si="23"/>
        <v>1.246821867349019</v>
      </c>
      <c r="U116" s="35"/>
      <c r="V116" s="35"/>
      <c r="W116" s="35"/>
      <c r="X116" s="35"/>
      <c r="Y116" s="35"/>
      <c r="Z116" s="35"/>
    </row>
    <row r="117" spans="1:26" s="24" customFormat="1" ht="11.25" customHeight="1">
      <c r="A117" s="22"/>
      <c r="B117" s="11" t="s">
        <v>39</v>
      </c>
      <c r="C117" s="6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>
        <v>20.5</v>
      </c>
      <c r="Q117" s="26">
        <v>49.2</v>
      </c>
      <c r="R117" s="39">
        <f t="shared" si="24"/>
        <v>0</v>
      </c>
      <c r="S117" s="39">
        <f t="shared" si="22"/>
        <v>0</v>
      </c>
      <c r="T117" s="39">
        <f t="shared" si="23"/>
        <v>0.04057789705544682</v>
      </c>
      <c r="U117" s="35"/>
      <c r="V117" s="35"/>
      <c r="W117" s="35"/>
      <c r="X117" s="35"/>
      <c r="Y117" s="35"/>
      <c r="Z117" s="35"/>
    </row>
    <row r="118" spans="1:26" s="24" customFormat="1" ht="11.25" customHeight="1">
      <c r="A118" s="22"/>
      <c r="B118" s="11" t="s">
        <v>10</v>
      </c>
      <c r="C118" s="66">
        <v>106.02811</v>
      </c>
      <c r="D118" s="25">
        <v>103.56234</v>
      </c>
      <c r="E118" s="25">
        <v>152.71638</v>
      </c>
      <c r="F118" s="25">
        <v>258.53023</v>
      </c>
      <c r="G118" s="25">
        <v>172.99012</v>
      </c>
      <c r="H118" s="25">
        <v>121.42922</v>
      </c>
      <c r="I118" s="25">
        <v>45.41462</v>
      </c>
      <c r="J118" s="25">
        <v>164.70812</v>
      </c>
      <c r="K118" s="25">
        <v>56.8</v>
      </c>
      <c r="L118" s="25">
        <v>41.8</v>
      </c>
      <c r="M118" s="25"/>
      <c r="N118" s="25"/>
      <c r="O118" s="25"/>
      <c r="P118" s="25">
        <v>34.35</v>
      </c>
      <c r="Q118" s="26">
        <v>239.6</v>
      </c>
      <c r="R118" s="39">
        <f t="shared" si="24"/>
        <v>0.4359832592964256</v>
      </c>
      <c r="S118" s="39">
        <f t="shared" si="22"/>
        <v>0.413901392072818</v>
      </c>
      <c r="T118" s="39">
        <f t="shared" si="23"/>
        <v>0.19761105964400527</v>
      </c>
      <c r="U118" s="35"/>
      <c r="V118" s="35"/>
      <c r="W118" s="35"/>
      <c r="X118" s="35"/>
      <c r="Y118" s="35"/>
      <c r="Z118" s="35"/>
    </row>
    <row r="119" spans="1:26" s="24" customFormat="1" ht="11.25" customHeight="1">
      <c r="A119" s="22"/>
      <c r="B119" s="11" t="s">
        <v>42</v>
      </c>
      <c r="C119" s="66">
        <v>4391.99009</v>
      </c>
      <c r="D119" s="25">
        <v>4502.95285</v>
      </c>
      <c r="E119" s="25">
        <v>4084.30988</v>
      </c>
      <c r="F119" s="25">
        <v>3184.46507</v>
      </c>
      <c r="G119" s="25">
        <v>2097.22795</v>
      </c>
      <c r="H119" s="25">
        <v>3049.71317</v>
      </c>
      <c r="I119" s="25">
        <v>2189.26356</v>
      </c>
      <c r="J119" s="25">
        <v>1589.31018</v>
      </c>
      <c r="K119" s="25">
        <v>1638.93524</v>
      </c>
      <c r="L119" s="25">
        <v>2033.77535</v>
      </c>
      <c r="M119" s="25">
        <v>2903.74385</v>
      </c>
      <c r="N119" s="25">
        <v>3989.77161</v>
      </c>
      <c r="O119" s="25">
        <v>7602.0039</v>
      </c>
      <c r="P119" s="25">
        <v>8900.26229</v>
      </c>
      <c r="Q119" s="26">
        <v>7677.0531</v>
      </c>
      <c r="R119" s="39">
        <f t="shared" si="24"/>
        <v>18.059683929439107</v>
      </c>
      <c r="S119" s="39">
        <f t="shared" si="22"/>
        <v>3.9938388947521277</v>
      </c>
      <c r="T119" s="39">
        <f t="shared" si="23"/>
        <v>6.331680292296726</v>
      </c>
      <c r="U119" s="35"/>
      <c r="V119" s="35"/>
      <c r="W119" s="35"/>
      <c r="X119" s="35"/>
      <c r="Y119" s="35"/>
      <c r="Z119" s="35"/>
    </row>
    <row r="120" spans="1:26" s="24" customFormat="1" ht="11.25" customHeight="1">
      <c r="A120" s="22"/>
      <c r="B120" s="11" t="s">
        <v>47</v>
      </c>
      <c r="C120" s="6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>
        <v>336.9</v>
      </c>
      <c r="P120" s="25">
        <v>1606.2</v>
      </c>
      <c r="Q120" s="26">
        <v>1453.8</v>
      </c>
      <c r="R120" s="39">
        <f t="shared" si="24"/>
        <v>0</v>
      </c>
      <c r="S120" s="39">
        <f t="shared" si="22"/>
        <v>0</v>
      </c>
      <c r="T120" s="39">
        <f t="shared" si="23"/>
        <v>1.1990273727481422</v>
      </c>
      <c r="U120" s="35"/>
      <c r="V120" s="35"/>
      <c r="W120" s="35"/>
      <c r="X120" s="35"/>
      <c r="Y120" s="35"/>
      <c r="Z120" s="35"/>
    </row>
    <row r="121" spans="1:26" s="24" customFormat="1" ht="11.25" customHeight="1">
      <c r="A121" s="22"/>
      <c r="B121" s="11" t="s">
        <v>4</v>
      </c>
      <c r="C121" s="66">
        <v>3749.39023</v>
      </c>
      <c r="D121" s="25">
        <v>3295.91764</v>
      </c>
      <c r="E121" s="25">
        <v>3901.74201</v>
      </c>
      <c r="F121" s="25">
        <v>4925.86019</v>
      </c>
      <c r="G121" s="25">
        <v>5727.92344</v>
      </c>
      <c r="H121" s="25">
        <v>6638.1108</v>
      </c>
      <c r="I121" s="25">
        <v>7265.99136</v>
      </c>
      <c r="J121" s="25">
        <v>8249.65687</v>
      </c>
      <c r="K121" s="25">
        <v>9048.2206</v>
      </c>
      <c r="L121" s="25">
        <v>8796.03734</v>
      </c>
      <c r="M121" s="25">
        <v>9755.78498</v>
      </c>
      <c r="N121" s="25">
        <v>10008.94873</v>
      </c>
      <c r="O121" s="25">
        <v>10474.07947</v>
      </c>
      <c r="P121" s="25">
        <v>10899.42982</v>
      </c>
      <c r="Q121" s="26">
        <v>11208.8599</v>
      </c>
      <c r="R121" s="39">
        <f t="shared" si="24"/>
        <v>15.41733954184013</v>
      </c>
      <c r="S121" s="39">
        <f t="shared" si="22"/>
        <v>20.730881164912127</v>
      </c>
      <c r="T121" s="39">
        <f t="shared" si="23"/>
        <v>9.244552096161097</v>
      </c>
      <c r="U121" s="35"/>
      <c r="V121" s="35"/>
      <c r="W121" s="35"/>
      <c r="X121" s="35"/>
      <c r="Y121" s="35"/>
      <c r="Z121" s="35"/>
    </row>
    <row r="122" spans="1:26" s="24" customFormat="1" ht="11.25" customHeight="1">
      <c r="A122" s="22"/>
      <c r="B122" s="11" t="s">
        <v>43</v>
      </c>
      <c r="C122" s="66"/>
      <c r="D122" s="25"/>
      <c r="E122" s="25"/>
      <c r="F122" s="25"/>
      <c r="G122" s="25">
        <v>16.0812</v>
      </c>
      <c r="H122" s="25">
        <v>3</v>
      </c>
      <c r="I122" s="25">
        <v>15.33286</v>
      </c>
      <c r="J122" s="25">
        <v>11.19269</v>
      </c>
      <c r="K122" s="25">
        <v>0.30462</v>
      </c>
      <c r="L122" s="25">
        <v>4.73962</v>
      </c>
      <c r="M122" s="25">
        <v>15.18092</v>
      </c>
      <c r="N122" s="25">
        <v>12.16866</v>
      </c>
      <c r="O122" s="25">
        <v>36.84851</v>
      </c>
      <c r="P122" s="25">
        <v>2.2</v>
      </c>
      <c r="Q122" s="26">
        <v>35.95</v>
      </c>
      <c r="R122" s="39">
        <f t="shared" si="24"/>
        <v>0</v>
      </c>
      <c r="S122" s="39">
        <f t="shared" si="22"/>
        <v>0.02812654271106676</v>
      </c>
      <c r="T122" s="39">
        <f t="shared" si="23"/>
        <v>0.029649906486652715</v>
      </c>
      <c r="U122" s="35"/>
      <c r="V122" s="35"/>
      <c r="W122" s="35"/>
      <c r="X122" s="35"/>
      <c r="Y122" s="35"/>
      <c r="Z122" s="35"/>
    </row>
    <row r="123" spans="1:26" s="24" customFormat="1" ht="11.25" customHeight="1">
      <c r="A123" s="22"/>
      <c r="B123" s="11" t="s">
        <v>15</v>
      </c>
      <c r="C123" s="66">
        <v>231.83941</v>
      </c>
      <c r="D123" s="25">
        <v>408.30991</v>
      </c>
      <c r="E123" s="25">
        <v>166.70884</v>
      </c>
      <c r="F123" s="25">
        <v>210.6997</v>
      </c>
      <c r="G123" s="25">
        <v>159.57779</v>
      </c>
      <c r="H123" s="25">
        <v>352.30719</v>
      </c>
      <c r="I123" s="25">
        <v>205.97731</v>
      </c>
      <c r="J123" s="25">
        <v>124.55621</v>
      </c>
      <c r="K123" s="25">
        <v>92.27154</v>
      </c>
      <c r="L123" s="25">
        <v>105.87367</v>
      </c>
      <c r="M123" s="25"/>
      <c r="N123" s="25">
        <v>107</v>
      </c>
      <c r="O123" s="25">
        <v>407</v>
      </c>
      <c r="P123" s="25">
        <v>407.5</v>
      </c>
      <c r="Q123" s="26">
        <v>244.2</v>
      </c>
      <c r="R123" s="39">
        <f t="shared" si="24"/>
        <v>0.9533141881446376</v>
      </c>
      <c r="S123" s="39">
        <f t="shared" si="22"/>
        <v>0.3130021076697023</v>
      </c>
      <c r="T123" s="39">
        <f t="shared" si="23"/>
        <v>0.2014049280678885</v>
      </c>
      <c r="U123" s="35"/>
      <c r="V123" s="35"/>
      <c r="W123" s="35"/>
      <c r="X123" s="35"/>
      <c r="Y123" s="35"/>
      <c r="Z123" s="35"/>
    </row>
    <row r="124" spans="1:26" s="24" customFormat="1" ht="11.25" customHeight="1">
      <c r="A124" s="22"/>
      <c r="B124" s="11" t="s">
        <v>9</v>
      </c>
      <c r="C124" s="66"/>
      <c r="D124" s="25"/>
      <c r="E124" s="25"/>
      <c r="F124" s="25"/>
      <c r="G124" s="25"/>
      <c r="H124" s="25">
        <v>584.02075</v>
      </c>
      <c r="I124" s="25">
        <v>976.52893</v>
      </c>
      <c r="J124" s="25">
        <v>1140.02266</v>
      </c>
      <c r="K124" s="25">
        <v>1507.59494</v>
      </c>
      <c r="L124" s="25">
        <v>1881.89826</v>
      </c>
      <c r="M124" s="25">
        <v>3879.49811</v>
      </c>
      <c r="N124" s="25">
        <v>18889.01404</v>
      </c>
      <c r="O124" s="25">
        <v>49312.60621</v>
      </c>
      <c r="P124" s="25">
        <v>48238.52558</v>
      </c>
      <c r="Q124" s="26">
        <v>35287.72</v>
      </c>
      <c r="R124" s="39">
        <f>+C124*100/C$112</f>
        <v>0</v>
      </c>
      <c r="S124" s="39">
        <f>+J124*100/J$112</f>
        <v>2.8648069443604656</v>
      </c>
      <c r="T124" s="39">
        <f>+Q124*100/Q$112</f>
        <v>29.103688404094147</v>
      </c>
      <c r="U124" s="35"/>
      <c r="V124" s="35"/>
      <c r="W124" s="35"/>
      <c r="X124" s="35"/>
      <c r="Y124" s="35"/>
      <c r="Z124" s="35"/>
    </row>
    <row r="125" spans="1:26" s="24" customFormat="1" ht="11.25" customHeight="1">
      <c r="A125" s="22"/>
      <c r="B125" s="11" t="s">
        <v>44</v>
      </c>
      <c r="C125" s="66">
        <v>290.44034</v>
      </c>
      <c r="D125" s="25">
        <v>413.97998</v>
      </c>
      <c r="E125" s="25">
        <v>354.64866</v>
      </c>
      <c r="F125" s="25">
        <v>411.47411</v>
      </c>
      <c r="G125" s="25">
        <v>179.46957</v>
      </c>
      <c r="H125" s="25">
        <v>26.0063</v>
      </c>
      <c r="I125" s="25"/>
      <c r="J125" s="25"/>
      <c r="K125" s="25"/>
      <c r="L125" s="25"/>
      <c r="M125" s="25"/>
      <c r="N125" s="25"/>
      <c r="O125" s="25"/>
      <c r="P125" s="25"/>
      <c r="Q125" s="26"/>
      <c r="R125" s="39">
        <f>+C125*100/C$112</f>
        <v>1.1942788196862324</v>
      </c>
      <c r="S125" s="39">
        <f>+J125*100/J$112</f>
        <v>0</v>
      </c>
      <c r="T125" s="39">
        <f>+Q125*100/Q$112</f>
        <v>0</v>
      </c>
      <c r="U125" s="35"/>
      <c r="V125" s="35"/>
      <c r="W125" s="35"/>
      <c r="X125" s="35"/>
      <c r="Y125" s="35"/>
      <c r="Z125" s="35"/>
    </row>
    <row r="126" spans="1:26" s="24" customFormat="1" ht="11.25" customHeight="1">
      <c r="A126" s="22"/>
      <c r="B126" s="11" t="s">
        <v>12</v>
      </c>
      <c r="C126" s="66"/>
      <c r="D126" s="25"/>
      <c r="E126" s="25">
        <v>31.647</v>
      </c>
      <c r="F126" s="25">
        <v>104.273</v>
      </c>
      <c r="G126" s="25">
        <v>93.626</v>
      </c>
      <c r="H126" s="25">
        <v>54.5</v>
      </c>
      <c r="I126" s="25">
        <v>78.4</v>
      </c>
      <c r="J126" s="25">
        <v>79.5</v>
      </c>
      <c r="K126" s="25">
        <v>67.3</v>
      </c>
      <c r="L126" s="25">
        <v>81.9</v>
      </c>
      <c r="M126" s="25">
        <v>174.5</v>
      </c>
      <c r="N126" s="25">
        <v>280.3</v>
      </c>
      <c r="O126" s="25">
        <v>1986.4</v>
      </c>
      <c r="P126" s="25">
        <v>5756.6625</v>
      </c>
      <c r="Q126" s="26">
        <v>15229.8</v>
      </c>
      <c r="R126" s="39">
        <f>+C126*100/C$112</f>
        <v>0</v>
      </c>
      <c r="S126" s="39">
        <f>+J126*100/J$112</f>
        <v>0.19977861850277345</v>
      </c>
      <c r="T126" s="39">
        <f>+Q126*100/Q$112</f>
        <v>12.560838548273253</v>
      </c>
      <c r="U126" s="35"/>
      <c r="V126" s="35"/>
      <c r="W126" s="35"/>
      <c r="X126" s="35"/>
      <c r="Y126" s="35"/>
      <c r="Z126" s="35"/>
    </row>
    <row r="127" spans="1:26" s="24" customFormat="1" ht="11.25" customHeight="1">
      <c r="A127" s="22"/>
      <c r="B127" s="11" t="s">
        <v>35</v>
      </c>
      <c r="C127" s="66"/>
      <c r="D127" s="25"/>
      <c r="E127" s="25"/>
      <c r="F127" s="25"/>
      <c r="G127" s="25"/>
      <c r="H127" s="25"/>
      <c r="I127" s="25"/>
      <c r="J127" s="25"/>
      <c r="K127" s="25"/>
      <c r="L127" s="25"/>
      <c r="M127" s="25">
        <v>135.72</v>
      </c>
      <c r="N127" s="25">
        <v>17.64</v>
      </c>
      <c r="O127" s="25">
        <v>140.04</v>
      </c>
      <c r="P127" s="25">
        <v>191.16</v>
      </c>
      <c r="Q127" s="26">
        <v>248.04</v>
      </c>
      <c r="R127" s="39">
        <f>+C127*100/C$112</f>
        <v>0</v>
      </c>
      <c r="S127" s="39">
        <f>+J127*100/J$112</f>
        <v>0</v>
      </c>
      <c r="T127" s="39">
        <f>+Q127*100/Q$112</f>
        <v>0.20457198344782582</v>
      </c>
      <c r="U127" s="35"/>
      <c r="V127" s="35"/>
      <c r="W127" s="35"/>
      <c r="X127" s="35"/>
      <c r="Y127" s="35"/>
      <c r="Z127" s="35"/>
    </row>
    <row r="128" spans="1:26" s="24" customFormat="1" ht="11.25" customHeight="1">
      <c r="A128" s="22"/>
      <c r="B128" s="11" t="s">
        <v>7</v>
      </c>
      <c r="C128" s="66">
        <v>4076.25028</v>
      </c>
      <c r="D128" s="25">
        <v>4242.60617</v>
      </c>
      <c r="E128" s="25">
        <v>4171.36072</v>
      </c>
      <c r="F128" s="25">
        <v>4248.88876</v>
      </c>
      <c r="G128" s="25">
        <v>4663.78111</v>
      </c>
      <c r="H128" s="25">
        <v>5395.8</v>
      </c>
      <c r="I128" s="25">
        <v>5383.2</v>
      </c>
      <c r="J128" s="25">
        <v>5562</v>
      </c>
      <c r="K128" s="25">
        <v>6102.6</v>
      </c>
      <c r="L128" s="25">
        <v>7905.78</v>
      </c>
      <c r="M128" s="25">
        <v>8994.24</v>
      </c>
      <c r="N128" s="25">
        <v>9677.88</v>
      </c>
      <c r="O128" s="25">
        <v>9590</v>
      </c>
      <c r="P128" s="25">
        <v>10035.6</v>
      </c>
      <c r="Q128" s="26">
        <v>10628.8</v>
      </c>
      <c r="R128" s="39">
        <f t="shared" si="24"/>
        <v>16.761374722065383</v>
      </c>
      <c r="S128" s="39">
        <f t="shared" si="22"/>
        <v>13.976964479401584</v>
      </c>
      <c r="T128" s="39">
        <f t="shared" si="23"/>
        <v>8.766145370384821</v>
      </c>
      <c r="U128" s="35"/>
      <c r="V128" s="35"/>
      <c r="W128" s="35"/>
      <c r="X128" s="35"/>
      <c r="Y128" s="35"/>
      <c r="Z128" s="35"/>
    </row>
    <row r="129" spans="1:26" s="24" customFormat="1" ht="11.25" customHeight="1">
      <c r="A129" s="22"/>
      <c r="B129" s="11" t="s">
        <v>34</v>
      </c>
      <c r="C129" s="66"/>
      <c r="D129" s="25"/>
      <c r="E129" s="25"/>
      <c r="F129" s="25"/>
      <c r="G129" s="25"/>
      <c r="H129" s="25"/>
      <c r="I129" s="25"/>
      <c r="J129" s="25"/>
      <c r="K129" s="25">
        <v>1.3</v>
      </c>
      <c r="L129" s="25">
        <v>43.7</v>
      </c>
      <c r="M129" s="25">
        <v>285.4</v>
      </c>
      <c r="N129" s="25">
        <v>308.7</v>
      </c>
      <c r="O129" s="25">
        <v>476.2</v>
      </c>
      <c r="P129" s="25">
        <v>415.6</v>
      </c>
      <c r="Q129" s="26">
        <v>396.6</v>
      </c>
      <c r="R129" s="39">
        <f t="shared" si="24"/>
        <v>0</v>
      </c>
      <c r="S129" s="39">
        <f t="shared" si="22"/>
        <v>0</v>
      </c>
      <c r="T129" s="39">
        <f t="shared" si="23"/>
        <v>0.3270974384591506</v>
      </c>
      <c r="U129" s="35"/>
      <c r="V129" s="35"/>
      <c r="W129" s="35"/>
      <c r="X129" s="35"/>
      <c r="Y129" s="35"/>
      <c r="Z129" s="35"/>
    </row>
    <row r="130" spans="1:26" s="24" customFormat="1" ht="11.25" customHeight="1">
      <c r="A130" s="22"/>
      <c r="B130" s="11" t="s">
        <v>40</v>
      </c>
      <c r="C130" s="66">
        <v>319.03313</v>
      </c>
      <c r="D130" s="25">
        <v>269.12195</v>
      </c>
      <c r="E130" s="25">
        <v>266.70734</v>
      </c>
      <c r="F130" s="25">
        <v>534.62913</v>
      </c>
      <c r="G130" s="25">
        <v>566.93869</v>
      </c>
      <c r="H130" s="25">
        <v>885.933</v>
      </c>
      <c r="I130" s="25">
        <v>873.287</v>
      </c>
      <c r="J130" s="25">
        <v>539.043</v>
      </c>
      <c r="K130" s="25">
        <v>562.422</v>
      </c>
      <c r="L130" s="25">
        <v>1104.717</v>
      </c>
      <c r="M130" s="25">
        <v>873.403</v>
      </c>
      <c r="N130" s="25">
        <v>871.05</v>
      </c>
      <c r="O130" s="25">
        <v>973.041</v>
      </c>
      <c r="P130" s="25">
        <v>1570.939</v>
      </c>
      <c r="Q130" s="26">
        <v>1457.288</v>
      </c>
      <c r="R130" s="39">
        <f t="shared" si="24"/>
        <v>1.3118512047507052</v>
      </c>
      <c r="S130" s="39">
        <f t="shared" si="22"/>
        <v>1.3545819604225222</v>
      </c>
      <c r="T130" s="39">
        <f t="shared" si="23"/>
        <v>1.2019041147182516</v>
      </c>
      <c r="U130" s="35"/>
      <c r="V130" s="35"/>
      <c r="W130" s="35"/>
      <c r="X130" s="35"/>
      <c r="Y130" s="35"/>
      <c r="Z130" s="35"/>
    </row>
    <row r="131" spans="1:26" s="24" customFormat="1" ht="11.25" customHeight="1">
      <c r="A131" s="22"/>
      <c r="B131" s="11" t="s">
        <v>6</v>
      </c>
      <c r="C131" s="66">
        <v>5207.8451</v>
      </c>
      <c r="D131" s="25">
        <v>4531.87179</v>
      </c>
      <c r="E131" s="25">
        <v>4526.31564</v>
      </c>
      <c r="F131" s="25">
        <v>5854.70365</v>
      </c>
      <c r="G131" s="25">
        <v>6520.6404</v>
      </c>
      <c r="H131" s="25">
        <v>7300.39085</v>
      </c>
      <c r="I131" s="25">
        <v>7783.92</v>
      </c>
      <c r="J131" s="25">
        <v>9023.485</v>
      </c>
      <c r="K131" s="25">
        <v>9798.12</v>
      </c>
      <c r="L131" s="25">
        <v>9778.305</v>
      </c>
      <c r="M131" s="25">
        <v>10779.93</v>
      </c>
      <c r="N131" s="25">
        <v>11682.675</v>
      </c>
      <c r="O131" s="25">
        <v>13008.06</v>
      </c>
      <c r="P131" s="25">
        <v>13336.32281</v>
      </c>
      <c r="Q131" s="26">
        <v>13254.87089</v>
      </c>
      <c r="R131" s="39">
        <f t="shared" si="24"/>
        <v>21.414446420000502</v>
      </c>
      <c r="S131" s="39">
        <f t="shared" si="22"/>
        <v>22.675463740635205</v>
      </c>
      <c r="T131" s="39">
        <f t="shared" si="23"/>
        <v>10.932007854830463</v>
      </c>
      <c r="U131" s="35"/>
      <c r="V131" s="35"/>
      <c r="W131" s="35"/>
      <c r="X131" s="35"/>
      <c r="Y131" s="35"/>
      <c r="Z131" s="35"/>
    </row>
    <row r="132" spans="1:26" s="24" customFormat="1" ht="11.25" customHeight="1">
      <c r="A132" s="22"/>
      <c r="B132" s="11" t="s">
        <v>14</v>
      </c>
      <c r="C132" s="66">
        <v>115.72663</v>
      </c>
      <c r="D132" s="25">
        <v>244.05281</v>
      </c>
      <c r="E132" s="25">
        <v>148.90588</v>
      </c>
      <c r="F132" s="25">
        <v>72.66089</v>
      </c>
      <c r="G132" s="25">
        <v>64.90212</v>
      </c>
      <c r="H132" s="25">
        <v>140.06711</v>
      </c>
      <c r="I132" s="25">
        <v>55.14741</v>
      </c>
      <c r="J132" s="25">
        <v>31.49999</v>
      </c>
      <c r="K132" s="25">
        <v>164.4</v>
      </c>
      <c r="L132" s="25">
        <v>70.53003</v>
      </c>
      <c r="M132" s="25"/>
      <c r="N132" s="25">
        <v>53.38336</v>
      </c>
      <c r="O132" s="25">
        <v>41.91514</v>
      </c>
      <c r="P132" s="25">
        <v>124.8</v>
      </c>
      <c r="Q132" s="26">
        <v>172.86343</v>
      </c>
      <c r="R132" s="39">
        <f t="shared" si="24"/>
        <v>0.47586317755538143</v>
      </c>
      <c r="S132" s="39">
        <f t="shared" si="22"/>
        <v>0.07915754069246767</v>
      </c>
      <c r="T132" s="39">
        <f t="shared" si="23"/>
        <v>0.14256980624372842</v>
      </c>
      <c r="U132" s="35"/>
      <c r="V132" s="35"/>
      <c r="W132" s="35"/>
      <c r="X132" s="35"/>
      <c r="Y132" s="35"/>
      <c r="Z132" s="35"/>
    </row>
    <row r="133" spans="1:26" s="24" customFormat="1" ht="11.25" customHeight="1">
      <c r="A133" s="22"/>
      <c r="B133" s="11" t="s">
        <v>45</v>
      </c>
      <c r="C133" s="6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>
        <v>90.22944</v>
      </c>
      <c r="P133" s="25">
        <v>245.77056</v>
      </c>
      <c r="Q133" s="26">
        <v>168</v>
      </c>
      <c r="R133" s="39">
        <f t="shared" si="24"/>
        <v>0</v>
      </c>
      <c r="S133" s="39">
        <f t="shared" si="22"/>
        <v>0</v>
      </c>
      <c r="T133" s="39">
        <f t="shared" si="23"/>
        <v>0.13855867287225745</v>
      </c>
      <c r="U133" s="35"/>
      <c r="V133" s="35"/>
      <c r="W133" s="35"/>
      <c r="X133" s="35"/>
      <c r="Y133" s="35"/>
      <c r="Z133" s="35"/>
    </row>
    <row r="134" spans="1:26" s="24" customFormat="1" ht="11.25" customHeight="1">
      <c r="A134" s="22"/>
      <c r="B134" s="11" t="s">
        <v>8</v>
      </c>
      <c r="C134" s="66">
        <v>42.15264</v>
      </c>
      <c r="D134" s="25">
        <v>11.0928</v>
      </c>
      <c r="E134" s="25">
        <v>53.24544</v>
      </c>
      <c r="F134" s="25">
        <v>288.07887</v>
      </c>
      <c r="G134" s="25">
        <v>695.12678</v>
      </c>
      <c r="H134" s="25">
        <v>846.12509</v>
      </c>
      <c r="I134" s="25">
        <v>900.12948</v>
      </c>
      <c r="J134" s="25">
        <v>1112.77727</v>
      </c>
      <c r="K134" s="25">
        <v>1148.03484</v>
      </c>
      <c r="L134" s="25">
        <v>1057.06686</v>
      </c>
      <c r="M134" s="25">
        <v>1495.97017</v>
      </c>
      <c r="N134" s="25">
        <v>2241.31904</v>
      </c>
      <c r="O134" s="25">
        <v>2933.59408</v>
      </c>
      <c r="P134" s="25">
        <v>2611.53097</v>
      </c>
      <c r="Q134" s="26">
        <v>2304.35016</v>
      </c>
      <c r="R134" s="39">
        <f t="shared" si="24"/>
        <v>0.17332993462911755</v>
      </c>
      <c r="S134" s="39">
        <f t="shared" si="22"/>
        <v>2.7963409522250027</v>
      </c>
      <c r="T134" s="39">
        <f t="shared" si="23"/>
        <v>1.900522023824846</v>
      </c>
      <c r="U134" s="35"/>
      <c r="V134" s="35"/>
      <c r="W134" s="35"/>
      <c r="X134" s="35"/>
      <c r="Y134" s="35"/>
      <c r="Z134" s="35"/>
    </row>
    <row r="135" spans="1:26" s="24" customFormat="1" ht="11.25" customHeight="1">
      <c r="A135" s="22"/>
      <c r="B135" s="11" t="s">
        <v>16</v>
      </c>
      <c r="C135" s="66"/>
      <c r="D135" s="25"/>
      <c r="E135" s="25"/>
      <c r="F135" s="25"/>
      <c r="G135" s="25"/>
      <c r="H135" s="25">
        <v>13.31136</v>
      </c>
      <c r="I135" s="25">
        <v>2.21856</v>
      </c>
      <c r="J135" s="25"/>
      <c r="K135" s="25"/>
      <c r="L135" s="25"/>
      <c r="M135" s="25">
        <v>32</v>
      </c>
      <c r="N135" s="25">
        <v>45.8</v>
      </c>
      <c r="O135" s="25"/>
      <c r="P135" s="25"/>
      <c r="Q135" s="26"/>
      <c r="R135" s="39">
        <f t="shared" si="24"/>
        <v>0</v>
      </c>
      <c r="S135" s="39">
        <f t="shared" si="22"/>
        <v>0</v>
      </c>
      <c r="T135" s="39">
        <f t="shared" si="23"/>
        <v>0</v>
      </c>
      <c r="U135" s="35"/>
      <c r="V135" s="35"/>
      <c r="W135" s="35"/>
      <c r="X135" s="35"/>
      <c r="Y135" s="35"/>
      <c r="Z135" s="35"/>
    </row>
    <row r="136" spans="1:26" s="24" customFormat="1" ht="11.25" customHeight="1">
      <c r="A136" s="22"/>
      <c r="B136" s="11" t="s">
        <v>46</v>
      </c>
      <c r="C136" s="66"/>
      <c r="D136" s="25"/>
      <c r="E136" s="25"/>
      <c r="F136" s="25"/>
      <c r="G136" s="25"/>
      <c r="H136" s="25">
        <v>21.288</v>
      </c>
      <c r="I136" s="25">
        <v>42.576</v>
      </c>
      <c r="J136" s="25">
        <v>42.576</v>
      </c>
      <c r="K136" s="25">
        <v>42.576</v>
      </c>
      <c r="L136" s="25">
        <v>211.096</v>
      </c>
      <c r="M136" s="25">
        <v>300.9</v>
      </c>
      <c r="N136" s="25">
        <v>397.7</v>
      </c>
      <c r="O136" s="25">
        <v>573.1</v>
      </c>
      <c r="P136" s="25">
        <v>641.7</v>
      </c>
      <c r="Q136" s="26">
        <v>644.9</v>
      </c>
      <c r="R136" s="39">
        <f>+C136*100/C$112</f>
        <v>0</v>
      </c>
      <c r="S136" s="39">
        <f t="shared" si="22"/>
        <v>0.10699087372797589</v>
      </c>
      <c r="T136" s="39">
        <f t="shared" si="23"/>
        <v>0.5318838579483264</v>
      </c>
      <c r="U136" s="35"/>
      <c r="V136" s="35"/>
      <c r="W136" s="35"/>
      <c r="X136" s="35"/>
      <c r="Y136" s="35"/>
      <c r="Z136" s="35"/>
    </row>
    <row r="137" spans="1:26" s="24" customFormat="1" ht="11.25" customHeight="1">
      <c r="A137" s="22"/>
      <c r="B137" s="11" t="s">
        <v>5</v>
      </c>
      <c r="C137" s="66">
        <v>5125.92073</v>
      </c>
      <c r="D137" s="25">
        <v>5132.26718</v>
      </c>
      <c r="E137" s="25">
        <v>6703.05139</v>
      </c>
      <c r="F137" s="25">
        <v>8987.95366</v>
      </c>
      <c r="G137" s="25">
        <v>9324.52402</v>
      </c>
      <c r="H137" s="25">
        <v>10170.94042</v>
      </c>
      <c r="I137" s="25">
        <v>11291.612</v>
      </c>
      <c r="J137" s="25">
        <v>11449.085</v>
      </c>
      <c r="K137" s="25">
        <v>12337.989</v>
      </c>
      <c r="L137" s="25">
        <v>14724.502</v>
      </c>
      <c r="M137" s="25">
        <v>15818.74</v>
      </c>
      <c r="N137" s="25">
        <v>16108.91261</v>
      </c>
      <c r="O137" s="25">
        <v>17798.82</v>
      </c>
      <c r="P137" s="25">
        <v>18464.94</v>
      </c>
      <c r="Q137" s="26">
        <v>18338.32</v>
      </c>
      <c r="R137" s="39">
        <f>+C137*100/C$112</f>
        <v>21.077576755452053</v>
      </c>
      <c r="S137" s="39">
        <f t="shared" si="22"/>
        <v>28.770847602777685</v>
      </c>
      <c r="T137" s="39">
        <f t="shared" si="23"/>
        <v>15.124602868492715</v>
      </c>
      <c r="U137" s="35"/>
      <c r="V137" s="35"/>
      <c r="W137" s="35"/>
      <c r="X137" s="35"/>
      <c r="Y137" s="35"/>
      <c r="Z137" s="35"/>
    </row>
    <row r="138" spans="1:26" s="24" customFormat="1" ht="13.5" customHeight="1">
      <c r="A138" s="27" t="s">
        <v>23</v>
      </c>
      <c r="B138" s="27"/>
      <c r="C138" s="65">
        <f aca="true" t="shared" si="25" ref="C138:T138">SUM(C139:C160)</f>
        <v>13067.082450000002</v>
      </c>
      <c r="D138" s="28">
        <f t="shared" si="25"/>
        <v>12537.19679</v>
      </c>
      <c r="E138" s="28">
        <f t="shared" si="25"/>
        <v>14924.49546</v>
      </c>
      <c r="F138" s="28">
        <f t="shared" si="25"/>
        <v>19066.06132</v>
      </c>
      <c r="G138" s="28">
        <f t="shared" si="25"/>
        <v>20649.9434</v>
      </c>
      <c r="H138" s="28">
        <f t="shared" si="25"/>
        <v>23191.52117</v>
      </c>
      <c r="I138" s="28">
        <f t="shared" si="25"/>
        <v>25228.06491</v>
      </c>
      <c r="J138" s="28">
        <f t="shared" si="25"/>
        <v>26579.29116</v>
      </c>
      <c r="K138" s="28">
        <f t="shared" si="25"/>
        <v>28553.28999</v>
      </c>
      <c r="L138" s="28">
        <f t="shared" si="25"/>
        <v>31501.60069</v>
      </c>
      <c r="M138" s="28">
        <f t="shared" si="25"/>
        <v>34288.105070000005</v>
      </c>
      <c r="N138" s="28">
        <f t="shared" si="25"/>
        <v>35441.844750000004</v>
      </c>
      <c r="O138" s="28">
        <f t="shared" si="25"/>
        <v>37692.67618</v>
      </c>
      <c r="P138" s="28">
        <f t="shared" si="25"/>
        <v>39453.42243</v>
      </c>
      <c r="Q138" s="58">
        <f t="shared" si="25"/>
        <v>40302.57404</v>
      </c>
      <c r="R138" s="28">
        <f t="shared" si="25"/>
        <v>100</v>
      </c>
      <c r="S138" s="28">
        <f t="shared" si="25"/>
        <v>100</v>
      </c>
      <c r="T138" s="28">
        <f t="shared" si="25"/>
        <v>100</v>
      </c>
      <c r="U138" s="35"/>
      <c r="V138" s="35"/>
      <c r="W138" s="35"/>
      <c r="X138" s="35"/>
      <c r="Y138" s="35"/>
      <c r="Z138" s="35"/>
    </row>
    <row r="139" spans="1:26" s="24" customFormat="1" ht="11.25" customHeight="1">
      <c r="A139" s="22"/>
      <c r="B139" s="22" t="s">
        <v>41</v>
      </c>
      <c r="C139" s="66">
        <v>14.4903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  <c r="R139" s="39">
        <f>+C139*100/C$138</f>
        <v>0.11089162447276055</v>
      </c>
      <c r="S139" s="39">
        <f aca="true" t="shared" si="26" ref="S139:S145">+J139*100/J$138</f>
        <v>0</v>
      </c>
      <c r="T139" s="39">
        <f aca="true" t="shared" si="27" ref="T139:T145">+Q139*100/Q$138</f>
        <v>0</v>
      </c>
      <c r="U139" s="35"/>
      <c r="V139" s="35"/>
      <c r="W139" s="35"/>
      <c r="X139" s="35"/>
      <c r="Y139" s="35"/>
      <c r="Z139" s="35"/>
    </row>
    <row r="140" spans="1:26" s="24" customFormat="1" ht="11.25" customHeight="1">
      <c r="A140" s="22"/>
      <c r="B140" s="22" t="s">
        <v>11</v>
      </c>
      <c r="C140" s="66">
        <v>155.04639</v>
      </c>
      <c r="D140" s="25">
        <v>156.73712</v>
      </c>
      <c r="E140" s="25">
        <v>153.83892</v>
      </c>
      <c r="F140" s="25">
        <v>194.89474</v>
      </c>
      <c r="G140" s="25">
        <v>242.34503</v>
      </c>
      <c r="H140" s="25">
        <v>213.30059</v>
      </c>
      <c r="I140" s="25">
        <v>232.94427</v>
      </c>
      <c r="J140" s="25">
        <v>233.82922</v>
      </c>
      <c r="K140" s="25">
        <v>278.46079</v>
      </c>
      <c r="L140" s="25">
        <v>263.36361</v>
      </c>
      <c r="M140" s="25">
        <v>209.2</v>
      </c>
      <c r="N140" s="25">
        <v>189.25</v>
      </c>
      <c r="O140" s="25">
        <v>106.1</v>
      </c>
      <c r="P140" s="25">
        <v>167.6</v>
      </c>
      <c r="Q140" s="26">
        <v>220.5</v>
      </c>
      <c r="R140" s="39">
        <f>+C140*100/C$138</f>
        <v>1.186541759365726</v>
      </c>
      <c r="S140" s="39">
        <f t="shared" si="26"/>
        <v>0.8797421217609326</v>
      </c>
      <c r="T140" s="39">
        <f t="shared" si="27"/>
        <v>0.5471114569038579</v>
      </c>
      <c r="U140" s="35"/>
      <c r="V140" s="35"/>
      <c r="W140" s="35"/>
      <c r="X140" s="35"/>
      <c r="Y140" s="35"/>
      <c r="Z140" s="35"/>
    </row>
    <row r="141" spans="1:26" s="24" customFormat="1" ht="11.25" customHeight="1">
      <c r="A141" s="22"/>
      <c r="B141" s="22" t="s">
        <v>13</v>
      </c>
      <c r="C141" s="66"/>
      <c r="D141" s="25"/>
      <c r="E141" s="25"/>
      <c r="F141" s="25"/>
      <c r="G141" s="25"/>
      <c r="H141" s="25"/>
      <c r="I141" s="25"/>
      <c r="J141" s="25"/>
      <c r="K141" s="25"/>
      <c r="L141" s="25">
        <v>31.55</v>
      </c>
      <c r="M141" s="25">
        <v>20.6</v>
      </c>
      <c r="N141" s="25">
        <v>28.15</v>
      </c>
      <c r="O141" s="25">
        <v>155.75</v>
      </c>
      <c r="P141" s="25">
        <v>302.3</v>
      </c>
      <c r="Q141" s="26">
        <v>230</v>
      </c>
      <c r="R141" s="39">
        <f aca="true" t="shared" si="28" ref="R141:R160">+C141*100/C$138</f>
        <v>0</v>
      </c>
      <c r="S141" s="39">
        <f t="shared" si="26"/>
        <v>0</v>
      </c>
      <c r="T141" s="39">
        <f t="shared" si="27"/>
        <v>0.5706831523260195</v>
      </c>
      <c r="U141" s="35"/>
      <c r="V141" s="35"/>
      <c r="W141" s="35"/>
      <c r="X141" s="35"/>
      <c r="Y141" s="35"/>
      <c r="Z141" s="35"/>
    </row>
    <row r="142" spans="1:26" s="24" customFormat="1" ht="11.25" customHeight="1">
      <c r="A142" s="22"/>
      <c r="B142" s="22" t="s">
        <v>39</v>
      </c>
      <c r="C142" s="6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>
        <v>49.2</v>
      </c>
      <c r="Q142" s="26">
        <v>49.2</v>
      </c>
      <c r="R142" s="39">
        <f t="shared" si="28"/>
        <v>0</v>
      </c>
      <c r="S142" s="39">
        <f t="shared" si="26"/>
        <v>0</v>
      </c>
      <c r="T142" s="39">
        <f t="shared" si="27"/>
        <v>0.12207656997582679</v>
      </c>
      <c r="U142" s="35"/>
      <c r="V142" s="35"/>
      <c r="W142" s="35"/>
      <c r="X142" s="35"/>
      <c r="Y142" s="35"/>
      <c r="Z142" s="35"/>
    </row>
    <row r="143" spans="1:26" s="24" customFormat="1" ht="11.25" customHeight="1">
      <c r="A143" s="22"/>
      <c r="B143" s="22" t="s">
        <v>10</v>
      </c>
      <c r="C143" s="66">
        <v>110.82648</v>
      </c>
      <c r="D143" s="25">
        <v>161.39696</v>
      </c>
      <c r="E143" s="25">
        <v>157.80928</v>
      </c>
      <c r="F143" s="25">
        <v>150.28581</v>
      </c>
      <c r="G143" s="25">
        <v>88.76772</v>
      </c>
      <c r="H143" s="25">
        <v>59.17848</v>
      </c>
      <c r="I143" s="25">
        <v>101.63824</v>
      </c>
      <c r="J143" s="25">
        <v>142.8</v>
      </c>
      <c r="K143" s="25">
        <v>82.6</v>
      </c>
      <c r="L143" s="25">
        <v>37.8</v>
      </c>
      <c r="M143" s="25"/>
      <c r="N143" s="25"/>
      <c r="O143" s="25"/>
      <c r="P143" s="25">
        <v>50.7</v>
      </c>
      <c r="Q143" s="26">
        <v>225.4</v>
      </c>
      <c r="R143" s="39">
        <f t="shared" si="28"/>
        <v>0.8481348489539836</v>
      </c>
      <c r="S143" s="39">
        <f t="shared" si="26"/>
        <v>0.5372603774133156</v>
      </c>
      <c r="T143" s="39">
        <f t="shared" si="27"/>
        <v>0.5592694892794992</v>
      </c>
      <c r="U143" s="35"/>
      <c r="V143" s="35"/>
      <c r="W143" s="35"/>
      <c r="X143" s="35"/>
      <c r="Y143" s="35"/>
      <c r="Z143" s="35"/>
    </row>
    <row r="144" spans="1:26" s="24" customFormat="1" ht="11.25" customHeight="1">
      <c r="A144" s="22"/>
      <c r="B144" s="22" t="s">
        <v>42</v>
      </c>
      <c r="C144" s="66">
        <v>57.6825</v>
      </c>
      <c r="D144" s="25"/>
      <c r="E144" s="25">
        <v>29.52825</v>
      </c>
      <c r="F144" s="25">
        <v>80.44113</v>
      </c>
      <c r="G144" s="25">
        <v>14.07201</v>
      </c>
      <c r="H144" s="25">
        <v>38.23497</v>
      </c>
      <c r="I144" s="25">
        <v>97.09705</v>
      </c>
      <c r="J144" s="25">
        <v>130.67301</v>
      </c>
      <c r="K144" s="25">
        <v>137.81058</v>
      </c>
      <c r="L144" s="25">
        <v>375.29171</v>
      </c>
      <c r="M144" s="25">
        <v>137.16395</v>
      </c>
      <c r="N144" s="25">
        <v>73.66808</v>
      </c>
      <c r="O144" s="25">
        <v>63.39815</v>
      </c>
      <c r="P144" s="25">
        <v>86.84</v>
      </c>
      <c r="Q144" s="26">
        <v>50.52</v>
      </c>
      <c r="R144" s="39">
        <f t="shared" si="28"/>
        <v>0.4414336575950815</v>
      </c>
      <c r="S144" s="39">
        <f t="shared" si="26"/>
        <v>0.49163466855976157</v>
      </c>
      <c r="T144" s="39">
        <f t="shared" si="27"/>
        <v>0.1253517950239587</v>
      </c>
      <c r="U144" s="35"/>
      <c r="V144" s="35"/>
      <c r="W144" s="35"/>
      <c r="X144" s="35"/>
      <c r="Y144" s="35"/>
      <c r="Z144" s="35"/>
    </row>
    <row r="145" spans="1:26" s="24" customFormat="1" ht="11.25" customHeight="1">
      <c r="A145" s="22"/>
      <c r="B145" s="22" t="s">
        <v>47</v>
      </c>
      <c r="C145" s="6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6">
        <v>154.5</v>
      </c>
      <c r="R145" s="39">
        <f t="shared" si="28"/>
        <v>0</v>
      </c>
      <c r="S145" s="39">
        <f t="shared" si="26"/>
        <v>0</v>
      </c>
      <c r="T145" s="39">
        <f t="shared" si="27"/>
        <v>0.3833502044972609</v>
      </c>
      <c r="U145" s="35"/>
      <c r="V145" s="35"/>
      <c r="W145" s="35"/>
      <c r="X145" s="35"/>
      <c r="Y145" s="35"/>
      <c r="Z145" s="35"/>
    </row>
    <row r="146" spans="1:26" s="24" customFormat="1" ht="11.25" customHeight="1">
      <c r="A146" s="22"/>
      <c r="B146" s="22" t="s">
        <v>4</v>
      </c>
      <c r="C146" s="66">
        <v>3531.95164</v>
      </c>
      <c r="D146" s="25">
        <v>3187.91328</v>
      </c>
      <c r="E146" s="25">
        <v>3989.32383</v>
      </c>
      <c r="F146" s="25">
        <v>5153.39298</v>
      </c>
      <c r="G146" s="25">
        <v>5826.18242</v>
      </c>
      <c r="H146" s="25">
        <v>6555.51202</v>
      </c>
      <c r="I146" s="25">
        <v>7293.86228</v>
      </c>
      <c r="J146" s="25">
        <v>8164.11487</v>
      </c>
      <c r="K146" s="25">
        <v>8843.67023</v>
      </c>
      <c r="L146" s="25">
        <v>8965.10071</v>
      </c>
      <c r="M146" s="25">
        <v>9983.06797</v>
      </c>
      <c r="N146" s="25">
        <v>10416.47329</v>
      </c>
      <c r="O146" s="25">
        <v>10999.38243</v>
      </c>
      <c r="P146" s="25">
        <v>11295.66351</v>
      </c>
      <c r="Q146" s="26">
        <v>11356.96685</v>
      </c>
      <c r="R146" s="39">
        <f aca="true" t="shared" si="29" ref="R146:R151">+C146*100/C$138</f>
        <v>27.029382063782723</v>
      </c>
      <c r="S146" s="39">
        <f aca="true" t="shared" si="30" ref="S146:S151">+J146*100/J$138</f>
        <v>30.716074483906592</v>
      </c>
      <c r="T146" s="39">
        <f aca="true" t="shared" si="31" ref="T146:T151">+Q146*100/Q$138</f>
        <v>28.17925931660915</v>
      </c>
      <c r="U146" s="35"/>
      <c r="V146" s="35"/>
      <c r="W146" s="35"/>
      <c r="X146" s="35"/>
      <c r="Y146" s="35"/>
      <c r="Z146" s="35"/>
    </row>
    <row r="147" spans="1:26" s="24" customFormat="1" ht="11.25" customHeight="1">
      <c r="A147" s="22"/>
      <c r="B147" s="22" t="s">
        <v>43</v>
      </c>
      <c r="C147" s="66"/>
      <c r="D147" s="25"/>
      <c r="E147" s="25"/>
      <c r="F147" s="25">
        <v>15.204</v>
      </c>
      <c r="G147" s="25">
        <v>27.38532</v>
      </c>
      <c r="H147" s="25"/>
      <c r="I147" s="25">
        <v>3</v>
      </c>
      <c r="J147" s="25">
        <v>21.94223</v>
      </c>
      <c r="K147" s="25">
        <v>2</v>
      </c>
      <c r="L147" s="25">
        <v>36.69586</v>
      </c>
      <c r="M147" s="25">
        <v>43.86108</v>
      </c>
      <c r="N147" s="25">
        <v>52.59754</v>
      </c>
      <c r="O147" s="25">
        <v>50.62096</v>
      </c>
      <c r="P147" s="25">
        <v>10.56726</v>
      </c>
      <c r="Q147" s="26">
        <v>65.05</v>
      </c>
      <c r="R147" s="39">
        <f t="shared" si="29"/>
        <v>0</v>
      </c>
      <c r="S147" s="39">
        <f t="shared" si="30"/>
        <v>0.08255385694040457</v>
      </c>
      <c r="T147" s="39">
        <f t="shared" si="31"/>
        <v>0.16140408286438074</v>
      </c>
      <c r="U147" s="35"/>
      <c r="V147" s="35"/>
      <c r="W147" s="35"/>
      <c r="X147" s="35"/>
      <c r="Y147" s="35"/>
      <c r="Z147" s="35"/>
    </row>
    <row r="148" spans="1:26" s="24" customFormat="1" ht="11.25" customHeight="1">
      <c r="A148" s="22"/>
      <c r="B148" s="22" t="s">
        <v>15</v>
      </c>
      <c r="C148" s="66"/>
      <c r="D148" s="25"/>
      <c r="E148" s="25"/>
      <c r="F148" s="25">
        <v>11.88515</v>
      </c>
      <c r="G148" s="25"/>
      <c r="H148" s="25"/>
      <c r="I148" s="25"/>
      <c r="J148" s="25"/>
      <c r="K148" s="25"/>
      <c r="L148" s="25"/>
      <c r="M148" s="25"/>
      <c r="N148" s="25"/>
      <c r="O148" s="25">
        <v>21</v>
      </c>
      <c r="P148" s="25"/>
      <c r="Q148" s="26"/>
      <c r="R148" s="39">
        <f t="shared" si="29"/>
        <v>0</v>
      </c>
      <c r="S148" s="39">
        <f t="shared" si="30"/>
        <v>0</v>
      </c>
      <c r="T148" s="39">
        <f t="shared" si="31"/>
        <v>0</v>
      </c>
      <c r="U148" s="35"/>
      <c r="V148" s="35"/>
      <c r="W148" s="35"/>
      <c r="X148" s="35"/>
      <c r="Y148" s="35"/>
      <c r="Z148" s="35"/>
    </row>
    <row r="149" spans="1:26" s="24" customFormat="1" ht="11.25" customHeight="1">
      <c r="A149" s="22"/>
      <c r="B149" s="22" t="s">
        <v>9</v>
      </c>
      <c r="C149" s="66"/>
      <c r="D149" s="25"/>
      <c r="E149" s="25"/>
      <c r="F149" s="25"/>
      <c r="G149" s="25"/>
      <c r="H149" s="25">
        <v>5.5</v>
      </c>
      <c r="I149" s="25">
        <v>47.05</v>
      </c>
      <c r="J149" s="25">
        <v>52.09</v>
      </c>
      <c r="K149" s="25">
        <v>54.94712</v>
      </c>
      <c r="L149" s="25">
        <v>35.06068</v>
      </c>
      <c r="M149" s="25">
        <v>25.59191</v>
      </c>
      <c r="N149" s="25">
        <v>54.89178</v>
      </c>
      <c r="O149" s="25">
        <v>149.78</v>
      </c>
      <c r="P149" s="25">
        <v>188.46</v>
      </c>
      <c r="Q149" s="26">
        <v>267.4</v>
      </c>
      <c r="R149" s="39">
        <f t="shared" si="29"/>
        <v>0</v>
      </c>
      <c r="S149" s="39">
        <f t="shared" si="30"/>
        <v>0.19597964327352663</v>
      </c>
      <c r="T149" s="39">
        <f t="shared" si="31"/>
        <v>0.6634811953564244</v>
      </c>
      <c r="U149" s="35"/>
      <c r="V149" s="35"/>
      <c r="W149" s="35"/>
      <c r="X149" s="35"/>
      <c r="Y149" s="35"/>
      <c r="Z149" s="35"/>
    </row>
    <row r="150" spans="1:26" s="24" customFormat="1" ht="11.25" customHeight="1">
      <c r="A150" s="22"/>
      <c r="B150" s="22" t="s">
        <v>44</v>
      </c>
      <c r="C150" s="66">
        <v>340.07255</v>
      </c>
      <c r="D150" s="25">
        <v>467.22168</v>
      </c>
      <c r="E150" s="25">
        <v>403.50343</v>
      </c>
      <c r="F150" s="25">
        <v>460.18579</v>
      </c>
      <c r="G150" s="25">
        <v>136.11157</v>
      </c>
      <c r="H150" s="25">
        <v>24.62053</v>
      </c>
      <c r="I150" s="25"/>
      <c r="J150" s="25"/>
      <c r="K150" s="25"/>
      <c r="L150" s="25"/>
      <c r="M150" s="25"/>
      <c r="N150" s="25"/>
      <c r="O150" s="25"/>
      <c r="P150" s="25"/>
      <c r="Q150" s="26"/>
      <c r="R150" s="39">
        <f t="shared" si="29"/>
        <v>2.6025132335489314</v>
      </c>
      <c r="S150" s="39">
        <f t="shared" si="30"/>
        <v>0</v>
      </c>
      <c r="T150" s="39">
        <f t="shared" si="31"/>
        <v>0</v>
      </c>
      <c r="U150" s="35"/>
      <c r="V150" s="35"/>
      <c r="W150" s="35"/>
      <c r="X150" s="35"/>
      <c r="Y150" s="35"/>
      <c r="Z150" s="35"/>
    </row>
    <row r="151" spans="1:26" s="24" customFormat="1" ht="11.25" customHeight="1">
      <c r="A151" s="22"/>
      <c r="B151" s="22" t="s">
        <v>12</v>
      </c>
      <c r="C151" s="6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>
        <v>72.2</v>
      </c>
      <c r="Q151" s="26">
        <v>111.2</v>
      </c>
      <c r="R151" s="39">
        <f t="shared" si="29"/>
        <v>0</v>
      </c>
      <c r="S151" s="39">
        <f t="shared" si="30"/>
        <v>0</v>
      </c>
      <c r="T151" s="39">
        <f t="shared" si="31"/>
        <v>0.2759128979941451</v>
      </c>
      <c r="U151" s="35"/>
      <c r="V151" s="35"/>
      <c r="W151" s="35"/>
      <c r="X151" s="35"/>
      <c r="Y151" s="35"/>
      <c r="Z151" s="35"/>
    </row>
    <row r="152" spans="1:26" s="24" customFormat="1" ht="11.25" customHeight="1">
      <c r="A152" s="22"/>
      <c r="B152" s="22" t="s">
        <v>35</v>
      </c>
      <c r="C152" s="6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>
        <v>18.36</v>
      </c>
      <c r="P152" s="25">
        <v>55.8</v>
      </c>
      <c r="Q152" s="26">
        <v>53.64</v>
      </c>
      <c r="R152" s="39">
        <f t="shared" si="28"/>
        <v>0</v>
      </c>
      <c r="S152" s="39">
        <f aca="true" t="shared" si="32" ref="S152:S160">+J152*100/J$138</f>
        <v>0</v>
      </c>
      <c r="T152" s="39">
        <f aca="true" t="shared" si="33" ref="T152:T160">+Q152*100/Q$138</f>
        <v>0.13309323604681603</v>
      </c>
      <c r="U152" s="35"/>
      <c r="V152" s="35"/>
      <c r="W152" s="35"/>
      <c r="X152" s="35"/>
      <c r="Y152" s="35"/>
      <c r="Z152" s="35"/>
    </row>
    <row r="153" spans="1:26" s="24" customFormat="1" ht="11.25" customHeight="1">
      <c r="A153" s="22"/>
      <c r="B153" s="22" t="s">
        <v>7</v>
      </c>
      <c r="C153" s="66">
        <v>2476.85053</v>
      </c>
      <c r="D153" s="25">
        <v>2441.18308</v>
      </c>
      <c r="E153" s="25">
        <v>2403.26601</v>
      </c>
      <c r="F153" s="25">
        <v>2531.83206</v>
      </c>
      <c r="G153" s="25">
        <v>2902.99399</v>
      </c>
      <c r="H153" s="25">
        <v>3448.5</v>
      </c>
      <c r="I153" s="25">
        <v>3429.6</v>
      </c>
      <c r="J153" s="25">
        <v>3551.7</v>
      </c>
      <c r="K153" s="25">
        <v>3928.2</v>
      </c>
      <c r="L153" s="25">
        <v>5076.24</v>
      </c>
      <c r="M153" s="25">
        <v>5603.04</v>
      </c>
      <c r="N153" s="25">
        <v>5523.56</v>
      </c>
      <c r="O153" s="25">
        <v>5149.6</v>
      </c>
      <c r="P153" s="25">
        <v>5268.8</v>
      </c>
      <c r="Q153" s="26">
        <v>5437.2</v>
      </c>
      <c r="R153" s="39">
        <f t="shared" si="28"/>
        <v>18.954885602638864</v>
      </c>
      <c r="S153" s="39">
        <f t="shared" si="32"/>
        <v>13.362658840748407</v>
      </c>
      <c r="T153" s="39">
        <f t="shared" si="33"/>
        <v>13.490949720987102</v>
      </c>
      <c r="U153" s="35"/>
      <c r="V153" s="35"/>
      <c r="W153" s="35"/>
      <c r="X153" s="35"/>
      <c r="Y153" s="35"/>
      <c r="Z153" s="35"/>
    </row>
    <row r="154" spans="1:26" s="24" customFormat="1" ht="11.25" customHeight="1">
      <c r="A154" s="22"/>
      <c r="B154" s="22" t="s">
        <v>34</v>
      </c>
      <c r="C154" s="66"/>
      <c r="D154" s="25"/>
      <c r="E154" s="25"/>
      <c r="F154" s="25"/>
      <c r="G154" s="25"/>
      <c r="H154" s="25"/>
      <c r="I154" s="25"/>
      <c r="J154" s="25"/>
      <c r="K154" s="25">
        <v>0.4</v>
      </c>
      <c r="L154" s="25">
        <v>53.8</v>
      </c>
      <c r="M154" s="25">
        <v>310.5</v>
      </c>
      <c r="N154" s="25">
        <v>301.7</v>
      </c>
      <c r="O154" s="25">
        <v>296.8</v>
      </c>
      <c r="P154" s="25">
        <v>288.2</v>
      </c>
      <c r="Q154" s="26">
        <v>326.5</v>
      </c>
      <c r="R154" s="39">
        <f t="shared" si="28"/>
        <v>0</v>
      </c>
      <c r="S154" s="39">
        <f t="shared" si="32"/>
        <v>0</v>
      </c>
      <c r="T154" s="39">
        <f t="shared" si="33"/>
        <v>0.8101219531932408</v>
      </c>
      <c r="U154" s="35"/>
      <c r="V154" s="35"/>
      <c r="W154" s="35"/>
      <c r="X154" s="35"/>
      <c r="Y154" s="35"/>
      <c r="Z154" s="35"/>
    </row>
    <row r="155" spans="1:26" s="24" customFormat="1" ht="11.25" customHeight="1">
      <c r="A155" s="22"/>
      <c r="B155" s="22" t="s">
        <v>40</v>
      </c>
      <c r="C155" s="66"/>
      <c r="D155" s="25"/>
      <c r="E155" s="25">
        <v>15.21513</v>
      </c>
      <c r="F155" s="25">
        <v>22.70194</v>
      </c>
      <c r="G155" s="25"/>
      <c r="H155" s="25">
        <v>2.7</v>
      </c>
      <c r="I155" s="25">
        <v>34.661</v>
      </c>
      <c r="J155" s="25">
        <v>44.444</v>
      </c>
      <c r="K155" s="25">
        <v>57.9</v>
      </c>
      <c r="L155" s="25">
        <v>110.28</v>
      </c>
      <c r="M155" s="25">
        <v>166.68</v>
      </c>
      <c r="N155" s="25">
        <v>188.84</v>
      </c>
      <c r="O155" s="25">
        <v>139.28</v>
      </c>
      <c r="P155" s="25">
        <v>187.044</v>
      </c>
      <c r="Q155" s="26">
        <v>176.834</v>
      </c>
      <c r="R155" s="39">
        <f t="shared" si="28"/>
        <v>0</v>
      </c>
      <c r="S155" s="39">
        <f t="shared" si="32"/>
        <v>0.16721288665096215</v>
      </c>
      <c r="T155" s="39">
        <f t="shared" si="33"/>
        <v>0.43876601981921454</v>
      </c>
      <c r="U155" s="35"/>
      <c r="V155" s="35"/>
      <c r="W155" s="35"/>
      <c r="X155" s="35"/>
      <c r="Y155" s="35"/>
      <c r="Z155" s="35"/>
    </row>
    <row r="156" spans="1:26" s="24" customFormat="1" ht="11.25" customHeight="1">
      <c r="A156" s="22"/>
      <c r="B156" s="22" t="s">
        <v>6</v>
      </c>
      <c r="C156" s="66">
        <v>2692.07319</v>
      </c>
      <c r="D156" s="25">
        <v>2420.13802</v>
      </c>
      <c r="E156" s="25">
        <v>2412.16773</v>
      </c>
      <c r="F156" s="25">
        <v>3161.88046</v>
      </c>
      <c r="G156" s="25">
        <v>3580.54335</v>
      </c>
      <c r="H156" s="25">
        <v>4113.72935</v>
      </c>
      <c r="I156" s="25">
        <v>4374.975</v>
      </c>
      <c r="J156" s="25">
        <v>5155.675</v>
      </c>
      <c r="K156" s="25">
        <v>5535.75</v>
      </c>
      <c r="L156" s="25">
        <v>5463.915</v>
      </c>
      <c r="M156" s="25">
        <v>5909.58</v>
      </c>
      <c r="N156" s="25">
        <v>6477.93</v>
      </c>
      <c r="O156" s="25">
        <v>7363.305</v>
      </c>
      <c r="P156" s="25">
        <v>7646.33805</v>
      </c>
      <c r="Q156" s="26">
        <v>7646.25898</v>
      </c>
      <c r="R156" s="39">
        <f t="shared" si="28"/>
        <v>20.60194538682198</v>
      </c>
      <c r="S156" s="39">
        <f t="shared" si="32"/>
        <v>19.397338209526577</v>
      </c>
      <c r="T156" s="39">
        <f t="shared" si="33"/>
        <v>18.97213555742406</v>
      </c>
      <c r="U156" s="35"/>
      <c r="V156" s="35"/>
      <c r="W156" s="35"/>
      <c r="X156" s="35"/>
      <c r="Y156" s="35"/>
      <c r="Z156" s="35"/>
    </row>
    <row r="157" spans="1:26" s="24" customFormat="1" ht="11.25" customHeight="1">
      <c r="A157" s="22"/>
      <c r="B157" s="22" t="s">
        <v>14</v>
      </c>
      <c r="C157" s="66">
        <v>28.85895</v>
      </c>
      <c r="D157" s="25">
        <v>37.41886</v>
      </c>
      <c r="E157" s="25">
        <v>40.59413</v>
      </c>
      <c r="F157" s="25">
        <v>58.50069</v>
      </c>
      <c r="G157" s="25">
        <v>61.70904</v>
      </c>
      <c r="H157" s="25">
        <v>35.06592</v>
      </c>
      <c r="I157" s="25">
        <v>66.38611</v>
      </c>
      <c r="J157" s="25">
        <v>13.38683</v>
      </c>
      <c r="K157" s="25">
        <v>124.8</v>
      </c>
      <c r="L157" s="25">
        <v>63.11824</v>
      </c>
      <c r="M157" s="25">
        <v>174.70931</v>
      </c>
      <c r="N157" s="25">
        <v>114.4</v>
      </c>
      <c r="O157" s="25">
        <v>122.37533</v>
      </c>
      <c r="P157" s="25">
        <v>78.5</v>
      </c>
      <c r="Q157" s="26">
        <v>99.20421</v>
      </c>
      <c r="R157" s="39">
        <f t="shared" si="28"/>
        <v>0.22085228367101944</v>
      </c>
      <c r="S157" s="39">
        <f t="shared" si="32"/>
        <v>0.05036563962302447</v>
      </c>
      <c r="T157" s="39">
        <f t="shared" si="33"/>
        <v>0.24614857081222796</v>
      </c>
      <c r="U157" s="35"/>
      <c r="V157" s="35"/>
      <c r="W157" s="35"/>
      <c r="X157" s="35"/>
      <c r="Y157" s="35"/>
      <c r="Z157" s="35"/>
    </row>
    <row r="158" spans="1:26" s="24" customFormat="1" ht="11.25" customHeight="1">
      <c r="A158" s="22"/>
      <c r="B158" s="22" t="s">
        <v>8</v>
      </c>
      <c r="C158" s="66">
        <v>115.36512</v>
      </c>
      <c r="D158" s="25">
        <v>62.11968</v>
      </c>
      <c r="E158" s="25">
        <v>87.52395</v>
      </c>
      <c r="F158" s="25">
        <v>150.89504</v>
      </c>
      <c r="G158" s="25">
        <v>418.20699</v>
      </c>
      <c r="H158" s="25">
        <v>1026.97031</v>
      </c>
      <c r="I158" s="25">
        <v>1304.39196</v>
      </c>
      <c r="J158" s="25">
        <v>861.842</v>
      </c>
      <c r="K158" s="25">
        <v>884.73427</v>
      </c>
      <c r="L158" s="25">
        <v>1173.74688</v>
      </c>
      <c r="M158" s="25">
        <v>1184.45085</v>
      </c>
      <c r="N158" s="25">
        <v>1463.17606</v>
      </c>
      <c r="O158" s="25">
        <v>1791.01581</v>
      </c>
      <c r="P158" s="25">
        <v>2157.20961</v>
      </c>
      <c r="Q158" s="26">
        <v>2192</v>
      </c>
      <c r="R158" s="39">
        <f t="shared" si="28"/>
        <v>0.8828682335282884</v>
      </c>
      <c r="S158" s="39">
        <f t="shared" si="32"/>
        <v>3.2425319201025675</v>
      </c>
      <c r="T158" s="39">
        <f t="shared" si="33"/>
        <v>5.438858564776673</v>
      </c>
      <c r="U158" s="35"/>
      <c r="V158" s="35"/>
      <c r="W158" s="35"/>
      <c r="X158" s="35"/>
      <c r="Y158" s="35"/>
      <c r="Z158" s="35"/>
    </row>
    <row r="159" spans="1:26" s="24" customFormat="1" ht="11.25" customHeight="1">
      <c r="A159" s="22"/>
      <c r="B159" s="22" t="s">
        <v>46</v>
      </c>
      <c r="C159" s="66"/>
      <c r="D159" s="25"/>
      <c r="E159" s="25"/>
      <c r="F159" s="25"/>
      <c r="G159" s="25"/>
      <c r="H159" s="25"/>
      <c r="I159" s="25"/>
      <c r="J159" s="25"/>
      <c r="K159" s="25"/>
      <c r="L159" s="25">
        <v>11</v>
      </c>
      <c r="M159" s="25">
        <v>13.2</v>
      </c>
      <c r="N159" s="25">
        <v>13.2</v>
      </c>
      <c r="O159" s="25">
        <v>2.2</v>
      </c>
      <c r="P159" s="25"/>
      <c r="Q159" s="26"/>
      <c r="R159" s="39">
        <f t="shared" si="28"/>
        <v>0</v>
      </c>
      <c r="S159" s="39">
        <f t="shared" si="32"/>
        <v>0</v>
      </c>
      <c r="T159" s="39">
        <f t="shared" si="33"/>
        <v>0</v>
      </c>
      <c r="U159" s="35"/>
      <c r="V159" s="35"/>
      <c r="W159" s="35"/>
      <c r="X159" s="35"/>
      <c r="Y159" s="35"/>
      <c r="Z159" s="35"/>
    </row>
    <row r="160" spans="1:26" s="24" customFormat="1" ht="11.25" customHeight="1">
      <c r="A160" s="22"/>
      <c r="B160" s="22" t="s">
        <v>5</v>
      </c>
      <c r="C160" s="66">
        <v>3543.8648</v>
      </c>
      <c r="D160" s="25">
        <v>3603.06811</v>
      </c>
      <c r="E160" s="25">
        <v>5231.7248</v>
      </c>
      <c r="F160" s="25">
        <v>7073.96153</v>
      </c>
      <c r="G160" s="25">
        <v>7351.62596</v>
      </c>
      <c r="H160" s="25">
        <v>7668.209</v>
      </c>
      <c r="I160" s="25">
        <v>8242.459</v>
      </c>
      <c r="J160" s="25">
        <v>8206.794</v>
      </c>
      <c r="K160" s="25">
        <v>8622.017</v>
      </c>
      <c r="L160" s="25">
        <v>9804.638</v>
      </c>
      <c r="M160" s="25">
        <v>10506.46</v>
      </c>
      <c r="N160" s="25">
        <v>10544.008</v>
      </c>
      <c r="O160" s="25">
        <v>11263.7085</v>
      </c>
      <c r="P160" s="25">
        <v>11548</v>
      </c>
      <c r="Q160" s="26">
        <v>11640.2</v>
      </c>
      <c r="R160" s="39">
        <f t="shared" si="28"/>
        <v>27.12055130562063</v>
      </c>
      <c r="S160" s="39">
        <f t="shared" si="32"/>
        <v>30.87664735149393</v>
      </c>
      <c r="T160" s="39">
        <f t="shared" si="33"/>
        <v>28.88202621611014</v>
      </c>
      <c r="U160" s="35"/>
      <c r="V160" s="35"/>
      <c r="W160" s="35"/>
      <c r="X160" s="35"/>
      <c r="Y160" s="35"/>
      <c r="Z160" s="35"/>
    </row>
    <row r="161" spans="1:26" s="24" customFormat="1" ht="12.75">
      <c r="A161" s="27" t="s">
        <v>19</v>
      </c>
      <c r="B161" s="27"/>
      <c r="C161" s="65">
        <f aca="true" t="shared" si="34" ref="C161:T161">SUM(C162:C188)</f>
        <v>68844.32456000001</v>
      </c>
      <c r="D161" s="28">
        <f t="shared" si="34"/>
        <v>69541.82465</v>
      </c>
      <c r="E161" s="28">
        <f t="shared" si="34"/>
        <v>83467.7327</v>
      </c>
      <c r="F161" s="28">
        <f t="shared" si="34"/>
        <v>105620.08668000001</v>
      </c>
      <c r="G161" s="28">
        <f t="shared" si="34"/>
        <v>111857.33264000001</v>
      </c>
      <c r="H161" s="28">
        <f t="shared" si="34"/>
        <v>130966.14057</v>
      </c>
      <c r="I161" s="28">
        <f t="shared" si="34"/>
        <v>136048.47547</v>
      </c>
      <c r="J161" s="28">
        <f t="shared" si="34"/>
        <v>147232.29829</v>
      </c>
      <c r="K161" s="28">
        <f t="shared" si="34"/>
        <v>165838.44143</v>
      </c>
      <c r="L161" s="28">
        <f t="shared" si="34"/>
        <v>190498.25449</v>
      </c>
      <c r="M161" s="28">
        <f t="shared" si="34"/>
        <v>217771.41002999997</v>
      </c>
      <c r="N161" s="28">
        <f t="shared" si="34"/>
        <v>227718.81209000005</v>
      </c>
      <c r="O161" s="28">
        <f t="shared" si="34"/>
        <v>241032.84066</v>
      </c>
      <c r="P161" s="28">
        <f t="shared" si="34"/>
        <v>265640.93672</v>
      </c>
      <c r="Q161" s="58">
        <f t="shared" si="34"/>
        <v>261170.14387</v>
      </c>
      <c r="R161" s="28">
        <f t="shared" si="34"/>
        <v>100</v>
      </c>
      <c r="S161" s="28">
        <f t="shared" si="34"/>
        <v>100</v>
      </c>
      <c r="T161" s="28">
        <f t="shared" si="34"/>
        <v>100</v>
      </c>
      <c r="U161" s="35"/>
      <c r="V161" s="35"/>
      <c r="W161" s="35"/>
      <c r="X161" s="35"/>
      <c r="Y161" s="35"/>
      <c r="Z161" s="35"/>
    </row>
    <row r="162" spans="1:26" s="24" customFormat="1" ht="11.25" customHeight="1">
      <c r="A162" s="22"/>
      <c r="B162" s="22" t="s">
        <v>41</v>
      </c>
      <c r="C162" s="66">
        <v>11.10923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6"/>
      <c r="R162" s="39">
        <f>+C162*100/C$161</f>
        <v>0.016136740495315563</v>
      </c>
      <c r="S162" s="39">
        <f aca="true" t="shared" si="35" ref="S162:S179">+J162*100/J$161</f>
        <v>0</v>
      </c>
      <c r="T162" s="39">
        <f aca="true" t="shared" si="36" ref="T162:T179">+Q162*100/Q$161</f>
        <v>0</v>
      </c>
      <c r="U162" s="35"/>
      <c r="V162" s="35"/>
      <c r="W162" s="35"/>
      <c r="X162" s="35"/>
      <c r="Y162" s="35"/>
      <c r="Z162" s="35"/>
    </row>
    <row r="163" spans="1:26" s="24" customFormat="1" ht="11.25" customHeight="1">
      <c r="A163" s="22"/>
      <c r="B163" s="22" t="s">
        <v>37</v>
      </c>
      <c r="C163" s="66"/>
      <c r="D163" s="25"/>
      <c r="E163" s="25"/>
      <c r="F163" s="25"/>
      <c r="G163" s="25"/>
      <c r="H163" s="25"/>
      <c r="I163" s="25"/>
      <c r="J163" s="25"/>
      <c r="K163" s="25"/>
      <c r="L163" s="25"/>
      <c r="M163" s="25">
        <v>4128.6035</v>
      </c>
      <c r="N163" s="25">
        <v>3755.2445</v>
      </c>
      <c r="O163" s="25">
        <v>1182.1425</v>
      </c>
      <c r="P163" s="25">
        <v>1737.834</v>
      </c>
      <c r="Q163" s="26">
        <v>223.3875</v>
      </c>
      <c r="R163" s="39">
        <f>+C163*100/C$161</f>
        <v>0</v>
      </c>
      <c r="S163" s="39">
        <f t="shared" si="35"/>
        <v>0</v>
      </c>
      <c r="T163" s="39">
        <f t="shared" si="36"/>
        <v>0.08553332195244849</v>
      </c>
      <c r="U163" s="35"/>
      <c r="V163" s="35"/>
      <c r="W163" s="35"/>
      <c r="X163" s="35"/>
      <c r="Y163" s="35"/>
      <c r="Z163" s="35"/>
    </row>
    <row r="164" spans="1:26" s="24" customFormat="1" ht="11.25" customHeight="1">
      <c r="A164" s="22"/>
      <c r="B164" s="22" t="s">
        <v>11</v>
      </c>
      <c r="C164" s="66">
        <v>703.26727</v>
      </c>
      <c r="D164" s="25">
        <v>836.0482</v>
      </c>
      <c r="E164" s="25">
        <v>870.63216</v>
      </c>
      <c r="F164" s="25">
        <v>972.72085</v>
      </c>
      <c r="G164" s="25">
        <v>1127.54151</v>
      </c>
      <c r="H164" s="25">
        <v>1119.16867</v>
      </c>
      <c r="I164" s="25">
        <v>1450.66591</v>
      </c>
      <c r="J164" s="25">
        <v>1435.26397</v>
      </c>
      <c r="K164" s="25">
        <v>1422.24848</v>
      </c>
      <c r="L164" s="25">
        <v>1578.34765</v>
      </c>
      <c r="M164" s="25">
        <v>2105.05</v>
      </c>
      <c r="N164" s="25">
        <v>1921.55</v>
      </c>
      <c r="O164" s="25">
        <v>1441.8</v>
      </c>
      <c r="P164" s="25">
        <v>1596.45</v>
      </c>
      <c r="Q164" s="26">
        <v>1888.47</v>
      </c>
      <c r="R164" s="39">
        <f aca="true" t="shared" si="37" ref="R164:R188">+C164*100/C$161</f>
        <v>1.021532674617325</v>
      </c>
      <c r="S164" s="39">
        <f t="shared" si="35"/>
        <v>0.974829562989633</v>
      </c>
      <c r="T164" s="39">
        <f t="shared" si="36"/>
        <v>0.7230803536793258</v>
      </c>
      <c r="U164" s="35"/>
      <c r="V164" s="35"/>
      <c r="W164" s="35"/>
      <c r="X164" s="35"/>
      <c r="Y164" s="35"/>
      <c r="Z164" s="35"/>
    </row>
    <row r="165" spans="1:26" s="24" customFormat="1" ht="11.25" customHeight="1">
      <c r="A165" s="22"/>
      <c r="B165" s="22" t="s">
        <v>13</v>
      </c>
      <c r="C165" s="66"/>
      <c r="D165" s="25"/>
      <c r="E165" s="25"/>
      <c r="F165" s="25"/>
      <c r="G165" s="25"/>
      <c r="H165" s="25">
        <v>38.15787</v>
      </c>
      <c r="I165" s="25">
        <v>106.50404</v>
      </c>
      <c r="J165" s="25">
        <v>114.474</v>
      </c>
      <c r="K165" s="25">
        <v>145.87031</v>
      </c>
      <c r="L165" s="25">
        <v>250.08931</v>
      </c>
      <c r="M165" s="25">
        <v>733.64</v>
      </c>
      <c r="N165" s="25">
        <v>1057.69</v>
      </c>
      <c r="O165" s="25">
        <v>1058.3</v>
      </c>
      <c r="P165" s="25">
        <v>1124.4</v>
      </c>
      <c r="Q165" s="26">
        <v>885.25</v>
      </c>
      <c r="R165" s="39">
        <f t="shared" si="37"/>
        <v>0</v>
      </c>
      <c r="S165" s="39">
        <f t="shared" si="35"/>
        <v>0.07775060318254574</v>
      </c>
      <c r="T165" s="39">
        <f t="shared" si="36"/>
        <v>0.33895528289812554</v>
      </c>
      <c r="U165" s="35"/>
      <c r="V165" s="35"/>
      <c r="W165" s="35"/>
      <c r="X165" s="35"/>
      <c r="Y165" s="35"/>
      <c r="Z165" s="35"/>
    </row>
    <row r="166" spans="1:26" s="24" customFormat="1" ht="11.25" customHeight="1">
      <c r="A166" s="22"/>
      <c r="B166" s="22" t="s">
        <v>39</v>
      </c>
      <c r="C166" s="6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>
        <v>112</v>
      </c>
      <c r="O166" s="25">
        <v>1980.9</v>
      </c>
      <c r="P166" s="25">
        <v>4806.5</v>
      </c>
      <c r="Q166" s="26">
        <v>5880.5</v>
      </c>
      <c r="R166" s="39">
        <f t="shared" si="37"/>
        <v>0</v>
      </c>
      <c r="S166" s="39">
        <f t="shared" si="35"/>
        <v>0</v>
      </c>
      <c r="T166" s="39">
        <f t="shared" si="36"/>
        <v>2.2515973353091527</v>
      </c>
      <c r="U166" s="35"/>
      <c r="V166" s="35"/>
      <c r="W166" s="35"/>
      <c r="X166" s="35"/>
      <c r="Y166" s="35"/>
      <c r="Z166" s="35"/>
    </row>
    <row r="167" spans="1:26" s="24" customFormat="1" ht="11.25" customHeight="1">
      <c r="A167" s="22"/>
      <c r="B167" s="22" t="s">
        <v>36</v>
      </c>
      <c r="C167" s="66"/>
      <c r="D167" s="25"/>
      <c r="E167" s="25"/>
      <c r="F167" s="25"/>
      <c r="G167" s="25"/>
      <c r="H167" s="25">
        <v>157.2</v>
      </c>
      <c r="I167" s="25">
        <v>926.37312</v>
      </c>
      <c r="J167" s="25">
        <v>1200.5</v>
      </c>
      <c r="K167" s="25">
        <v>1092.5</v>
      </c>
      <c r="L167" s="25"/>
      <c r="M167" s="25">
        <v>1616.7</v>
      </c>
      <c r="N167" s="25">
        <v>1531.8</v>
      </c>
      <c r="O167" s="25">
        <v>2499.6</v>
      </c>
      <c r="P167" s="25">
        <v>2170.1</v>
      </c>
      <c r="Q167" s="26">
        <v>1970.52</v>
      </c>
      <c r="R167" s="39">
        <f t="shared" si="37"/>
        <v>0</v>
      </c>
      <c r="S167" s="39">
        <f t="shared" si="35"/>
        <v>0.8153781567923386</v>
      </c>
      <c r="T167" s="39">
        <f t="shared" si="36"/>
        <v>0.7544966552458789</v>
      </c>
      <c r="U167" s="35"/>
      <c r="V167" s="35"/>
      <c r="W167" s="35"/>
      <c r="X167" s="35"/>
      <c r="Y167" s="35"/>
      <c r="Z167" s="35"/>
    </row>
    <row r="168" spans="1:26" s="24" customFormat="1" ht="11.25" customHeight="1">
      <c r="A168" s="22"/>
      <c r="B168" s="22" t="s">
        <v>10</v>
      </c>
      <c r="C168" s="66">
        <v>1898.90041</v>
      </c>
      <c r="D168" s="25">
        <v>1616.36966</v>
      </c>
      <c r="E168" s="25">
        <v>1259.59724</v>
      </c>
      <c r="F168" s="25">
        <v>1444.97792</v>
      </c>
      <c r="G168" s="25">
        <v>833.3487</v>
      </c>
      <c r="H168" s="25">
        <v>432.61699</v>
      </c>
      <c r="I168" s="25">
        <v>308.34162</v>
      </c>
      <c r="J168" s="25">
        <v>1357.96846</v>
      </c>
      <c r="K168" s="25">
        <v>1238.79208</v>
      </c>
      <c r="L168" s="25">
        <v>762</v>
      </c>
      <c r="M168" s="25">
        <v>262.4</v>
      </c>
      <c r="N168" s="25">
        <v>35.2</v>
      </c>
      <c r="O168" s="25">
        <v>28.39145</v>
      </c>
      <c r="P168" s="25">
        <v>739.97304</v>
      </c>
      <c r="Q168" s="26">
        <v>1715.87607</v>
      </c>
      <c r="R168" s="39">
        <f t="shared" si="37"/>
        <v>2.7582526550101427</v>
      </c>
      <c r="S168" s="39">
        <f t="shared" si="35"/>
        <v>0.9223305455201423</v>
      </c>
      <c r="T168" s="39">
        <f t="shared" si="36"/>
        <v>0.6569954913583438</v>
      </c>
      <c r="U168" s="35"/>
      <c r="V168" s="35"/>
      <c r="W168" s="35"/>
      <c r="X168" s="35"/>
      <c r="Y168" s="35"/>
      <c r="Z168" s="35"/>
    </row>
    <row r="169" spans="1:26" s="24" customFormat="1" ht="11.25" customHeight="1">
      <c r="A169" s="22"/>
      <c r="B169" s="22" t="s">
        <v>42</v>
      </c>
      <c r="C169" s="66">
        <v>6996.8306</v>
      </c>
      <c r="D169" s="25">
        <v>6112.59229</v>
      </c>
      <c r="E169" s="25">
        <v>9141.96069</v>
      </c>
      <c r="F169" s="25">
        <v>9560.64794</v>
      </c>
      <c r="G169" s="25">
        <v>10192.74841</v>
      </c>
      <c r="H169" s="25">
        <v>18225.58008</v>
      </c>
      <c r="I169" s="25">
        <v>14417.46265</v>
      </c>
      <c r="J169" s="25">
        <v>10252.19539</v>
      </c>
      <c r="K169" s="25">
        <v>8511.27451</v>
      </c>
      <c r="L169" s="25">
        <v>9807.49594</v>
      </c>
      <c r="M169" s="25">
        <v>15840.34239</v>
      </c>
      <c r="N169" s="25">
        <v>19766.47718</v>
      </c>
      <c r="O169" s="25">
        <v>17393.07374</v>
      </c>
      <c r="P169" s="25">
        <v>18963.92053</v>
      </c>
      <c r="Q169" s="26">
        <v>21020.3649</v>
      </c>
      <c r="R169" s="39">
        <f t="shared" si="37"/>
        <v>10.163264212000572</v>
      </c>
      <c r="S169" s="39">
        <f t="shared" si="35"/>
        <v>6.963278783984267</v>
      </c>
      <c r="T169" s="39">
        <f t="shared" si="36"/>
        <v>8.048532879188173</v>
      </c>
      <c r="U169" s="35"/>
      <c r="V169" s="35"/>
      <c r="W169" s="35"/>
      <c r="X169" s="35"/>
      <c r="Y169" s="35"/>
      <c r="Z169" s="35"/>
    </row>
    <row r="170" spans="1:26" s="24" customFormat="1" ht="11.25" customHeight="1">
      <c r="A170" s="22"/>
      <c r="B170" s="22" t="s">
        <v>47</v>
      </c>
      <c r="C170" s="6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>
        <v>946.1</v>
      </c>
      <c r="P170" s="25">
        <v>9932.5</v>
      </c>
      <c r="Q170" s="26">
        <v>13741.6</v>
      </c>
      <c r="R170" s="39">
        <f t="shared" si="37"/>
        <v>0</v>
      </c>
      <c r="S170" s="39">
        <f t="shared" si="35"/>
        <v>0</v>
      </c>
      <c r="T170" s="39">
        <f t="shared" si="36"/>
        <v>5.26155087881715</v>
      </c>
      <c r="U170" s="35"/>
      <c r="V170" s="35"/>
      <c r="W170" s="35"/>
      <c r="X170" s="35"/>
      <c r="Y170" s="35"/>
      <c r="Z170" s="35"/>
    </row>
    <row r="171" spans="1:26" s="24" customFormat="1" ht="11.25" customHeight="1">
      <c r="A171" s="22"/>
      <c r="B171" s="22" t="s">
        <v>4</v>
      </c>
      <c r="C171" s="66">
        <v>16824.58231</v>
      </c>
      <c r="D171" s="25">
        <v>16100.03721</v>
      </c>
      <c r="E171" s="25">
        <v>20178.65604</v>
      </c>
      <c r="F171" s="25">
        <v>26925.00538</v>
      </c>
      <c r="G171" s="25">
        <v>28877.41761</v>
      </c>
      <c r="H171" s="25">
        <v>32591.60095</v>
      </c>
      <c r="I171" s="25">
        <v>35765.99825</v>
      </c>
      <c r="J171" s="25">
        <v>42508.05059</v>
      </c>
      <c r="K171" s="25">
        <v>49463.10399</v>
      </c>
      <c r="L171" s="25">
        <v>51025.69576</v>
      </c>
      <c r="M171" s="25">
        <v>53001.98693</v>
      </c>
      <c r="N171" s="25">
        <v>52658.67074</v>
      </c>
      <c r="O171" s="25">
        <v>54320.77167</v>
      </c>
      <c r="P171" s="25">
        <v>53973.56901</v>
      </c>
      <c r="Q171" s="26">
        <v>51393.35328</v>
      </c>
      <c r="R171" s="39">
        <f>+C171*100/C$161</f>
        <v>24.438590134378973</v>
      </c>
      <c r="S171" s="39">
        <f>+J171*100/J$161</f>
        <v>28.8714168587336</v>
      </c>
      <c r="T171" s="39">
        <f>+Q171*100/Q$161</f>
        <v>19.67811194589744</v>
      </c>
      <c r="U171" s="35"/>
      <c r="V171" s="35"/>
      <c r="W171" s="35"/>
      <c r="X171" s="35"/>
      <c r="Y171" s="35"/>
      <c r="Z171" s="35"/>
    </row>
    <row r="172" spans="1:26" s="24" customFormat="1" ht="11.25" customHeight="1">
      <c r="A172" s="22"/>
      <c r="B172" s="22" t="s">
        <v>43</v>
      </c>
      <c r="C172" s="66"/>
      <c r="D172" s="25"/>
      <c r="E172" s="25"/>
      <c r="F172" s="25"/>
      <c r="G172" s="25">
        <v>62.70373</v>
      </c>
      <c r="H172" s="25">
        <v>21.45155</v>
      </c>
      <c r="I172" s="25">
        <v>21.84774</v>
      </c>
      <c r="J172" s="25">
        <v>6.48724</v>
      </c>
      <c r="K172" s="25">
        <v>37.43614</v>
      </c>
      <c r="L172" s="25">
        <v>12.99724</v>
      </c>
      <c r="M172" s="25">
        <v>13.46828</v>
      </c>
      <c r="N172" s="25">
        <v>41.2778</v>
      </c>
      <c r="O172" s="25">
        <v>62.64685</v>
      </c>
      <c r="P172" s="25">
        <v>244.24489</v>
      </c>
      <c r="Q172" s="26">
        <v>317.76392</v>
      </c>
      <c r="R172" s="39">
        <f>+C172*100/C$161</f>
        <v>0</v>
      </c>
      <c r="S172" s="39">
        <f>+J172*100/J$161</f>
        <v>0.004406125609220767</v>
      </c>
      <c r="T172" s="39">
        <f>+Q172*100/Q$161</f>
        <v>0.12166931307361462</v>
      </c>
      <c r="U172" s="35"/>
      <c r="V172" s="35"/>
      <c r="W172" s="35"/>
      <c r="X172" s="35"/>
      <c r="Y172" s="35"/>
      <c r="Z172" s="35"/>
    </row>
    <row r="173" spans="1:26" s="24" customFormat="1" ht="11.25" customHeight="1">
      <c r="A173" s="22"/>
      <c r="B173" s="22" t="s">
        <v>15</v>
      </c>
      <c r="C173" s="66">
        <v>85.8582</v>
      </c>
      <c r="D173" s="25">
        <v>240.16241</v>
      </c>
      <c r="E173" s="25">
        <v>241.01371</v>
      </c>
      <c r="F173" s="25">
        <v>482.08251</v>
      </c>
      <c r="G173" s="25">
        <v>545.36017</v>
      </c>
      <c r="H173" s="25">
        <v>651.52852</v>
      </c>
      <c r="I173" s="25">
        <v>395.47397</v>
      </c>
      <c r="J173" s="25">
        <v>191.48843</v>
      </c>
      <c r="K173" s="25">
        <v>103.53313</v>
      </c>
      <c r="L173" s="25">
        <v>327.65929</v>
      </c>
      <c r="M173" s="25">
        <v>1327.28786</v>
      </c>
      <c r="N173" s="25">
        <v>1940.03946</v>
      </c>
      <c r="O173" s="25">
        <v>1668.10695</v>
      </c>
      <c r="P173" s="25">
        <v>1303.68964</v>
      </c>
      <c r="Q173" s="26">
        <v>1397.89044</v>
      </c>
      <c r="R173" s="39">
        <f>+C173*100/C$161</f>
        <v>0.1247135483552778</v>
      </c>
      <c r="S173" s="39">
        <f>+J173*100/J$161</f>
        <v>0.13005871145394315</v>
      </c>
      <c r="T173" s="39">
        <f>+Q173*100/Q$161</f>
        <v>0.5352412872643718</v>
      </c>
      <c r="U173" s="35"/>
      <c r="V173" s="35"/>
      <c r="W173" s="35"/>
      <c r="X173" s="35"/>
      <c r="Y173" s="35"/>
      <c r="Z173" s="35"/>
    </row>
    <row r="174" spans="1:26" s="24" customFormat="1" ht="11.25" customHeight="1">
      <c r="A174" s="22"/>
      <c r="B174" s="22" t="s">
        <v>9</v>
      </c>
      <c r="C174" s="66"/>
      <c r="D174" s="25"/>
      <c r="E174" s="25"/>
      <c r="F174" s="25"/>
      <c r="G174" s="25"/>
      <c r="H174" s="25">
        <v>254.87455</v>
      </c>
      <c r="I174" s="25">
        <v>731.91042</v>
      </c>
      <c r="J174" s="25">
        <v>1205.87683</v>
      </c>
      <c r="K174" s="25">
        <v>1089.23499</v>
      </c>
      <c r="L174" s="25">
        <v>1070.05039</v>
      </c>
      <c r="M174" s="25">
        <v>2087.32111</v>
      </c>
      <c r="N174" s="25">
        <v>1897.51571</v>
      </c>
      <c r="O174" s="25">
        <v>1787.85379</v>
      </c>
      <c r="P174" s="25">
        <v>1606.88054</v>
      </c>
      <c r="Q174" s="26">
        <v>2300.96</v>
      </c>
      <c r="R174" s="39">
        <f>+C174*100/C$161</f>
        <v>0</v>
      </c>
      <c r="S174" s="39">
        <f>+J174*100/J$161</f>
        <v>0.8190300932644633</v>
      </c>
      <c r="T174" s="39">
        <f>+Q174*100/Q$161</f>
        <v>0.8810195399460841</v>
      </c>
      <c r="U174" s="35"/>
      <c r="V174" s="35"/>
      <c r="W174" s="35"/>
      <c r="X174" s="35"/>
      <c r="Y174" s="35"/>
      <c r="Z174" s="35"/>
    </row>
    <row r="175" spans="1:26" s="24" customFormat="1" ht="11.25" customHeight="1">
      <c r="A175" s="22"/>
      <c r="B175" s="22" t="s">
        <v>44</v>
      </c>
      <c r="C175" s="66">
        <v>1597.93498</v>
      </c>
      <c r="D175" s="25">
        <v>3002.86626</v>
      </c>
      <c r="E175" s="25">
        <v>2979.59568</v>
      </c>
      <c r="F175" s="25">
        <v>2589.71511</v>
      </c>
      <c r="G175" s="25">
        <v>1267.30582</v>
      </c>
      <c r="H175" s="25">
        <v>176.13123</v>
      </c>
      <c r="I175" s="25">
        <v>13.056</v>
      </c>
      <c r="J175" s="25"/>
      <c r="K175" s="25"/>
      <c r="L175" s="25"/>
      <c r="M175" s="25"/>
      <c r="N175" s="25"/>
      <c r="O175" s="25"/>
      <c r="P175" s="25"/>
      <c r="Q175" s="26"/>
      <c r="R175" s="39">
        <f t="shared" si="37"/>
        <v>2.321084548672344</v>
      </c>
      <c r="S175" s="39">
        <f t="shared" si="35"/>
        <v>0</v>
      </c>
      <c r="T175" s="39">
        <f t="shared" si="36"/>
        <v>0</v>
      </c>
      <c r="U175" s="35"/>
      <c r="V175" s="35"/>
      <c r="W175" s="35"/>
      <c r="X175" s="35"/>
      <c r="Y175" s="35"/>
      <c r="Z175" s="35"/>
    </row>
    <row r="176" spans="1:26" s="24" customFormat="1" ht="11.25" customHeight="1">
      <c r="A176" s="22"/>
      <c r="B176" s="22" t="s">
        <v>12</v>
      </c>
      <c r="C176" s="66"/>
      <c r="D176" s="25"/>
      <c r="E176" s="25">
        <v>623.931</v>
      </c>
      <c r="F176" s="25">
        <v>1340.70032</v>
      </c>
      <c r="G176" s="25">
        <v>1455.90725</v>
      </c>
      <c r="H176" s="25">
        <v>1582.4</v>
      </c>
      <c r="I176" s="25">
        <v>1104.389</v>
      </c>
      <c r="J176" s="25">
        <v>1581.5</v>
      </c>
      <c r="K176" s="25">
        <v>2740.9</v>
      </c>
      <c r="L176" s="25">
        <v>3665.2</v>
      </c>
      <c r="M176" s="25">
        <v>4752.3</v>
      </c>
      <c r="N176" s="25">
        <v>6103.52</v>
      </c>
      <c r="O176" s="25">
        <v>5981.54</v>
      </c>
      <c r="P176" s="25">
        <v>6676.2</v>
      </c>
      <c r="Q176" s="26">
        <v>6427.66</v>
      </c>
      <c r="R176" s="39">
        <f t="shared" si="37"/>
        <v>0</v>
      </c>
      <c r="S176" s="39">
        <f t="shared" si="35"/>
        <v>1.074152898764751</v>
      </c>
      <c r="T176" s="39">
        <f t="shared" si="36"/>
        <v>2.4611006084981257</v>
      </c>
      <c r="U176" s="35"/>
      <c r="V176" s="35"/>
      <c r="W176" s="35"/>
      <c r="X176" s="35"/>
      <c r="Y176" s="35"/>
      <c r="Z176" s="35"/>
    </row>
    <row r="177" spans="1:26" s="24" customFormat="1" ht="11.25" customHeight="1">
      <c r="A177" s="22"/>
      <c r="B177" s="22" t="s">
        <v>35</v>
      </c>
      <c r="C177" s="66"/>
      <c r="D177" s="25"/>
      <c r="E177" s="25"/>
      <c r="F177" s="25"/>
      <c r="G177" s="25"/>
      <c r="H177" s="25"/>
      <c r="I177" s="25"/>
      <c r="J177" s="25"/>
      <c r="K177" s="25"/>
      <c r="L177" s="25"/>
      <c r="M177" s="25">
        <v>248.4</v>
      </c>
      <c r="N177" s="25">
        <v>33.48</v>
      </c>
      <c r="O177" s="25">
        <v>28.44</v>
      </c>
      <c r="P177" s="25">
        <v>158.4</v>
      </c>
      <c r="Q177" s="26">
        <v>163.44</v>
      </c>
      <c r="R177" s="39">
        <f t="shared" si="37"/>
        <v>0</v>
      </c>
      <c r="S177" s="39">
        <f t="shared" si="35"/>
        <v>0</v>
      </c>
      <c r="T177" s="39">
        <f t="shared" si="36"/>
        <v>0.06257989430880502</v>
      </c>
      <c r="U177" s="35"/>
      <c r="V177" s="35"/>
      <c r="W177" s="35"/>
      <c r="X177" s="35"/>
      <c r="Y177" s="35"/>
      <c r="Z177" s="35"/>
    </row>
    <row r="178" spans="1:26" s="24" customFormat="1" ht="11.25" customHeight="1">
      <c r="A178" s="22"/>
      <c r="B178" s="22" t="s">
        <v>7</v>
      </c>
      <c r="C178" s="66">
        <v>8025.13499</v>
      </c>
      <c r="D178" s="25">
        <v>8594.37486</v>
      </c>
      <c r="E178" s="25">
        <v>8660.06555</v>
      </c>
      <c r="F178" s="25">
        <v>9463.18576</v>
      </c>
      <c r="G178" s="25">
        <v>10832.43206</v>
      </c>
      <c r="H178" s="25">
        <v>12432</v>
      </c>
      <c r="I178" s="25">
        <v>12521.4</v>
      </c>
      <c r="J178" s="25">
        <v>13138.2</v>
      </c>
      <c r="K178" s="25">
        <v>15105</v>
      </c>
      <c r="L178" s="25">
        <v>19738.2</v>
      </c>
      <c r="M178" s="25">
        <v>20871.36</v>
      </c>
      <c r="N178" s="25">
        <v>22084.04</v>
      </c>
      <c r="O178" s="25">
        <v>20492.8</v>
      </c>
      <c r="P178" s="25">
        <v>20420.8</v>
      </c>
      <c r="Q178" s="26">
        <v>21604.4</v>
      </c>
      <c r="R178" s="39">
        <f t="shared" si="37"/>
        <v>11.656930387930293</v>
      </c>
      <c r="S178" s="39">
        <f t="shared" si="35"/>
        <v>8.923449645621911</v>
      </c>
      <c r="T178" s="39">
        <f t="shared" si="36"/>
        <v>8.272155338993802</v>
      </c>
      <c r="U178" s="35"/>
      <c r="V178" s="35"/>
      <c r="W178" s="35"/>
      <c r="X178" s="35"/>
      <c r="Y178" s="35"/>
      <c r="Z178" s="35"/>
    </row>
    <row r="179" spans="1:26" s="24" customFormat="1" ht="11.25" customHeight="1">
      <c r="A179" s="22"/>
      <c r="B179" s="22" t="s">
        <v>34</v>
      </c>
      <c r="C179" s="66"/>
      <c r="D179" s="25"/>
      <c r="E179" s="25"/>
      <c r="F179" s="25"/>
      <c r="G179" s="25"/>
      <c r="H179" s="25"/>
      <c r="I179" s="25"/>
      <c r="J179" s="25"/>
      <c r="K179" s="25">
        <v>166.8</v>
      </c>
      <c r="L179" s="25">
        <v>3997.2</v>
      </c>
      <c r="M179" s="25">
        <v>4367.4</v>
      </c>
      <c r="N179" s="25">
        <v>4680.8</v>
      </c>
      <c r="O179" s="25">
        <v>5947.7</v>
      </c>
      <c r="P179" s="25">
        <v>6833.1</v>
      </c>
      <c r="Q179" s="26">
        <v>7715.3</v>
      </c>
      <c r="R179" s="39">
        <f t="shared" si="37"/>
        <v>0</v>
      </c>
      <c r="S179" s="39">
        <f t="shared" si="35"/>
        <v>0</v>
      </c>
      <c r="T179" s="39">
        <f t="shared" si="36"/>
        <v>2.954127866866883</v>
      </c>
      <c r="U179" s="35"/>
      <c r="V179" s="35"/>
      <c r="W179" s="35"/>
      <c r="X179" s="35"/>
      <c r="Y179" s="35"/>
      <c r="Z179" s="35"/>
    </row>
    <row r="180" spans="1:26" s="24" customFormat="1" ht="11.25" customHeight="1">
      <c r="A180" s="22"/>
      <c r="B180" s="22" t="s">
        <v>40</v>
      </c>
      <c r="C180" s="66">
        <v>1300.77154</v>
      </c>
      <c r="D180" s="25">
        <v>1584.22001</v>
      </c>
      <c r="E180" s="25">
        <v>1668.10869</v>
      </c>
      <c r="F180" s="25">
        <v>1627.47365</v>
      </c>
      <c r="G180" s="25">
        <v>1707.81134</v>
      </c>
      <c r="H180" s="25">
        <v>2995.254</v>
      </c>
      <c r="I180" s="25">
        <v>2248.96</v>
      </c>
      <c r="J180" s="25">
        <v>1810.962</v>
      </c>
      <c r="K180" s="25">
        <v>2145.28502</v>
      </c>
      <c r="L180" s="25">
        <v>3469.714</v>
      </c>
      <c r="M180" s="25">
        <v>5076.557</v>
      </c>
      <c r="N180" s="25">
        <v>5098.024</v>
      </c>
      <c r="O180" s="25">
        <v>6070.16</v>
      </c>
      <c r="P180" s="25">
        <v>6271.394</v>
      </c>
      <c r="Q180" s="26">
        <v>6109.875</v>
      </c>
      <c r="R180" s="39">
        <f>+C180*100/C$161</f>
        <v>1.8894390326487065</v>
      </c>
      <c r="S180" s="39">
        <f aca="true" t="shared" si="38" ref="S180:S188">+J180*100/J$161</f>
        <v>1.230003213311926</v>
      </c>
      <c r="T180" s="39">
        <f aca="true" t="shared" si="39" ref="T180:T188">+Q180*100/Q$161</f>
        <v>2.3394232240578194</v>
      </c>
      <c r="U180" s="35"/>
      <c r="V180" s="35"/>
      <c r="W180" s="35"/>
      <c r="X180" s="35"/>
      <c r="Y180" s="35"/>
      <c r="Z180" s="35"/>
    </row>
    <row r="181" spans="1:26" s="24" customFormat="1" ht="11.25" customHeight="1">
      <c r="A181" s="22"/>
      <c r="B181" s="22" t="s">
        <v>49</v>
      </c>
      <c r="C181" s="6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>
        <v>14.55</v>
      </c>
      <c r="Q181" s="26">
        <v>29.5</v>
      </c>
      <c r="R181" s="39">
        <f>+C181*100/C$161</f>
        <v>0</v>
      </c>
      <c r="S181" s="39">
        <f t="shared" si="38"/>
        <v>0</v>
      </c>
      <c r="T181" s="39">
        <f t="shared" si="39"/>
        <v>0.011295318661953916</v>
      </c>
      <c r="U181" s="35"/>
      <c r="V181" s="35"/>
      <c r="W181" s="35"/>
      <c r="X181" s="35"/>
      <c r="Y181" s="35"/>
      <c r="Z181" s="35"/>
    </row>
    <row r="182" spans="1:26" s="24" customFormat="1" ht="11.25" customHeight="1">
      <c r="A182" s="22"/>
      <c r="B182" s="22" t="s">
        <v>6</v>
      </c>
      <c r="C182" s="66">
        <v>8971.24716</v>
      </c>
      <c r="D182" s="25">
        <v>8694.48135</v>
      </c>
      <c r="E182" s="25">
        <v>9420.20862</v>
      </c>
      <c r="F182" s="25">
        <v>12466.59995</v>
      </c>
      <c r="G182" s="25">
        <v>13716.96165</v>
      </c>
      <c r="H182" s="25">
        <v>15733.75425</v>
      </c>
      <c r="I182" s="25">
        <v>17084.59</v>
      </c>
      <c r="J182" s="25">
        <v>21784.195</v>
      </c>
      <c r="K182" s="25">
        <v>27643.735</v>
      </c>
      <c r="L182" s="25">
        <v>27224.325</v>
      </c>
      <c r="M182" s="25">
        <v>26747.925</v>
      </c>
      <c r="N182" s="25">
        <v>25159.62</v>
      </c>
      <c r="O182" s="25">
        <v>25867.335</v>
      </c>
      <c r="P182" s="25">
        <v>27738.42887</v>
      </c>
      <c r="Q182" s="26">
        <v>27608.49398</v>
      </c>
      <c r="R182" s="39">
        <f>+C182*100/C$161</f>
        <v>13.031208044144982</v>
      </c>
      <c r="S182" s="39">
        <f t="shared" si="38"/>
        <v>14.795799055647548</v>
      </c>
      <c r="T182" s="39">
        <f t="shared" si="39"/>
        <v>10.57107584002496</v>
      </c>
      <c r="U182" s="35"/>
      <c r="V182" s="35"/>
      <c r="W182" s="35"/>
      <c r="X182" s="35"/>
      <c r="Y182" s="35"/>
      <c r="Z182" s="35"/>
    </row>
    <row r="183" spans="1:26" s="24" customFormat="1" ht="11.25" customHeight="1">
      <c r="A183" s="22"/>
      <c r="B183" s="22" t="s">
        <v>14</v>
      </c>
      <c r="C183" s="66">
        <v>1534.35667</v>
      </c>
      <c r="D183" s="25">
        <v>1441.37619</v>
      </c>
      <c r="E183" s="25">
        <v>750.03469</v>
      </c>
      <c r="F183" s="25">
        <v>884.10103</v>
      </c>
      <c r="G183" s="25">
        <v>655.48137</v>
      </c>
      <c r="H183" s="25">
        <v>746.14552</v>
      </c>
      <c r="I183" s="25">
        <v>905.19895</v>
      </c>
      <c r="J183" s="25">
        <v>949.20209</v>
      </c>
      <c r="K183" s="25">
        <v>843.92286</v>
      </c>
      <c r="L183" s="25">
        <v>766.67808</v>
      </c>
      <c r="M183" s="25">
        <v>482.10742</v>
      </c>
      <c r="N183" s="25">
        <v>581.60385</v>
      </c>
      <c r="O183" s="25">
        <v>1020.05263</v>
      </c>
      <c r="P183" s="25">
        <v>904.5705</v>
      </c>
      <c r="Q183" s="26">
        <v>698.28468</v>
      </c>
      <c r="R183" s="39">
        <f>+C183*100/C$161</f>
        <v>2.2287337116115644</v>
      </c>
      <c r="S183" s="39">
        <f t="shared" si="38"/>
        <v>0.6446969184236865</v>
      </c>
      <c r="T183" s="39">
        <f t="shared" si="39"/>
        <v>0.26736772804611925</v>
      </c>
      <c r="U183" s="35"/>
      <c r="V183" s="35"/>
      <c r="W183" s="35"/>
      <c r="X183" s="35"/>
      <c r="Y183" s="35"/>
      <c r="Z183" s="35"/>
    </row>
    <row r="184" spans="1:26" s="24" customFormat="1" ht="11.25" customHeight="1">
      <c r="A184" s="22"/>
      <c r="B184" s="22" t="s">
        <v>45</v>
      </c>
      <c r="C184" s="6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>
        <v>3716.321</v>
      </c>
      <c r="O184" s="25">
        <v>8937.57341</v>
      </c>
      <c r="P184" s="25">
        <v>13705.57277</v>
      </c>
      <c r="Q184" s="26">
        <v>2352</v>
      </c>
      <c r="R184" s="39">
        <f t="shared" si="37"/>
        <v>0</v>
      </c>
      <c r="S184" s="39">
        <f t="shared" si="38"/>
        <v>0</v>
      </c>
      <c r="T184" s="39">
        <f t="shared" si="39"/>
        <v>0.9005623556920546</v>
      </c>
      <c r="U184" s="35"/>
      <c r="V184" s="35"/>
      <c r="W184" s="35"/>
      <c r="X184" s="35"/>
      <c r="Y184" s="35"/>
      <c r="Z184" s="35"/>
    </row>
    <row r="185" spans="1:26" s="24" customFormat="1" ht="11.25" customHeight="1">
      <c r="A185" s="22"/>
      <c r="B185" s="22" t="s">
        <v>8</v>
      </c>
      <c r="C185" s="66">
        <v>1020.23042</v>
      </c>
      <c r="D185" s="25">
        <v>1141.66446</v>
      </c>
      <c r="E185" s="25">
        <v>741.6042</v>
      </c>
      <c r="F185" s="25">
        <v>2750.31603</v>
      </c>
      <c r="G185" s="25">
        <v>4274.21284</v>
      </c>
      <c r="H185" s="25">
        <v>5289.45039</v>
      </c>
      <c r="I185" s="25">
        <v>5994.45168</v>
      </c>
      <c r="J185" s="25">
        <v>6256.29679</v>
      </c>
      <c r="K185" s="25">
        <v>6857.90428</v>
      </c>
      <c r="L185" s="25">
        <v>9523.34971</v>
      </c>
      <c r="M185" s="25">
        <v>12595.03654</v>
      </c>
      <c r="N185" s="25">
        <v>13357.62465</v>
      </c>
      <c r="O185" s="25">
        <v>17514.584</v>
      </c>
      <c r="P185" s="25">
        <v>18846.53893</v>
      </c>
      <c r="Q185" s="26">
        <v>20468.2541</v>
      </c>
      <c r="R185" s="39">
        <f t="shared" si="37"/>
        <v>1.4819383101229164</v>
      </c>
      <c r="S185" s="39">
        <f t="shared" si="38"/>
        <v>4.249269258622261</v>
      </c>
      <c r="T185" s="39">
        <f t="shared" si="39"/>
        <v>7.837133983503211</v>
      </c>
      <c r="U185" s="35"/>
      <c r="V185" s="35"/>
      <c r="W185" s="35"/>
      <c r="X185" s="35"/>
      <c r="Y185" s="35"/>
      <c r="Z185" s="35"/>
    </row>
    <row r="186" spans="1:26" s="24" customFormat="1" ht="11.25" customHeight="1">
      <c r="A186" s="22"/>
      <c r="B186" s="22" t="s">
        <v>16</v>
      </c>
      <c r="C186" s="66"/>
      <c r="D186" s="25"/>
      <c r="E186" s="25"/>
      <c r="F186" s="25"/>
      <c r="G186" s="25">
        <v>53.24544</v>
      </c>
      <c r="H186" s="25">
        <v>51.376</v>
      </c>
      <c r="I186" s="25">
        <v>115.36512</v>
      </c>
      <c r="J186" s="25">
        <v>106.9325</v>
      </c>
      <c r="K186" s="25">
        <v>42.15264</v>
      </c>
      <c r="L186" s="25">
        <v>65.23712</v>
      </c>
      <c r="M186" s="25">
        <v>153.6</v>
      </c>
      <c r="N186" s="25">
        <v>121.2</v>
      </c>
      <c r="O186" s="25">
        <v>129.30855</v>
      </c>
      <c r="P186" s="25">
        <v>176.3</v>
      </c>
      <c r="Q186" s="26">
        <v>143.5</v>
      </c>
      <c r="R186" s="39">
        <f t="shared" si="37"/>
        <v>0</v>
      </c>
      <c r="S186" s="39">
        <f t="shared" si="38"/>
        <v>0.072628425448727</v>
      </c>
      <c r="T186" s="39">
        <f t="shared" si="39"/>
        <v>0.05494502467764023</v>
      </c>
      <c r="U186" s="35"/>
      <c r="V186" s="35"/>
      <c r="W186" s="35"/>
      <c r="X186" s="35"/>
      <c r="Y186" s="35"/>
      <c r="Z186" s="35"/>
    </row>
    <row r="187" spans="1:26" s="24" customFormat="1" ht="11.25" customHeight="1">
      <c r="A187" s="22"/>
      <c r="B187" s="22" t="s">
        <v>46</v>
      </c>
      <c r="C187" s="66"/>
      <c r="D187" s="25"/>
      <c r="E187" s="25"/>
      <c r="F187" s="25"/>
      <c r="G187" s="25"/>
      <c r="H187" s="25"/>
      <c r="I187" s="25"/>
      <c r="J187" s="25"/>
      <c r="K187" s="25"/>
      <c r="L187" s="25">
        <v>735.3</v>
      </c>
      <c r="M187" s="25">
        <v>1281.7</v>
      </c>
      <c r="N187" s="25">
        <v>1723.9</v>
      </c>
      <c r="O187" s="25">
        <v>2011.4</v>
      </c>
      <c r="P187" s="25">
        <v>2118.8</v>
      </c>
      <c r="Q187" s="26">
        <v>2139</v>
      </c>
      <c r="R187" s="39">
        <f t="shared" si="37"/>
        <v>0</v>
      </c>
      <c r="S187" s="39">
        <f t="shared" si="38"/>
        <v>0</v>
      </c>
      <c r="T187" s="39">
        <f t="shared" si="39"/>
        <v>0.819006326031167</v>
      </c>
      <c r="U187" s="35"/>
      <c r="V187" s="35"/>
      <c r="W187" s="35"/>
      <c r="X187" s="35"/>
      <c r="Y187" s="35"/>
      <c r="Z187" s="35"/>
    </row>
    <row r="188" spans="1:26" s="24" customFormat="1" ht="11.25" customHeight="1">
      <c r="A188" s="22"/>
      <c r="B188" s="22" t="s">
        <v>5</v>
      </c>
      <c r="C188" s="66">
        <v>19874.10078</v>
      </c>
      <c r="D188" s="25">
        <v>20177.63175</v>
      </c>
      <c r="E188" s="25">
        <v>26932.32443</v>
      </c>
      <c r="F188" s="25">
        <v>35112.56023</v>
      </c>
      <c r="G188" s="25">
        <v>36254.85474</v>
      </c>
      <c r="H188" s="25">
        <v>38467.45</v>
      </c>
      <c r="I188" s="25">
        <v>41936.487</v>
      </c>
      <c r="J188" s="25">
        <v>43332.705</v>
      </c>
      <c r="K188" s="25">
        <v>47188.748</v>
      </c>
      <c r="L188" s="25">
        <v>56478.715</v>
      </c>
      <c r="M188" s="25">
        <v>60078.224</v>
      </c>
      <c r="N188" s="25">
        <v>60341.2132</v>
      </c>
      <c r="O188" s="25">
        <v>62662.26012</v>
      </c>
      <c r="P188" s="25">
        <v>63576.22</v>
      </c>
      <c r="Q188" s="26">
        <v>62974.5</v>
      </c>
      <c r="R188" s="39">
        <f t="shared" si="37"/>
        <v>28.86817600001158</v>
      </c>
      <c r="S188" s="39">
        <f t="shared" si="38"/>
        <v>29.431521142629034</v>
      </c>
      <c r="T188" s="39">
        <f t="shared" si="39"/>
        <v>24.11244220600735</v>
      </c>
      <c r="U188" s="35"/>
      <c r="V188" s="35"/>
      <c r="W188" s="35"/>
      <c r="X188" s="35"/>
      <c r="Y188" s="35"/>
      <c r="Z188" s="35"/>
    </row>
    <row r="189" spans="1:26" s="24" customFormat="1" ht="13.5" customHeight="1">
      <c r="A189" s="27" t="s">
        <v>22</v>
      </c>
      <c r="B189" s="27"/>
      <c r="C189" s="65">
        <f aca="true" t="shared" si="40" ref="C189:T189">SUM(C190:C216)</f>
        <v>57771.379310000004</v>
      </c>
      <c r="D189" s="28">
        <f t="shared" si="40"/>
        <v>60424.736869999986</v>
      </c>
      <c r="E189" s="28">
        <f t="shared" si="40"/>
        <v>69841.63899</v>
      </c>
      <c r="F189" s="28">
        <f t="shared" si="40"/>
        <v>83462.91798999999</v>
      </c>
      <c r="G189" s="28">
        <f t="shared" si="40"/>
        <v>91261.01432</v>
      </c>
      <c r="H189" s="28">
        <f t="shared" si="40"/>
        <v>105704.93250000002</v>
      </c>
      <c r="I189" s="28">
        <f t="shared" si="40"/>
        <v>109430.95818999998</v>
      </c>
      <c r="J189" s="28">
        <f t="shared" si="40"/>
        <v>120767.91786000002</v>
      </c>
      <c r="K189" s="28">
        <f t="shared" si="40"/>
        <v>143399.74131</v>
      </c>
      <c r="L189" s="28">
        <f t="shared" si="40"/>
        <v>160946.59646</v>
      </c>
      <c r="M189" s="28">
        <f t="shared" si="40"/>
        <v>182203.02373000002</v>
      </c>
      <c r="N189" s="28">
        <f t="shared" si="40"/>
        <v>189158.13432</v>
      </c>
      <c r="O189" s="28">
        <f t="shared" si="40"/>
        <v>209027.46631999998</v>
      </c>
      <c r="P189" s="28">
        <f t="shared" si="40"/>
        <v>219645.64299999998</v>
      </c>
      <c r="Q189" s="58">
        <f t="shared" si="40"/>
        <v>231202.99647</v>
      </c>
      <c r="R189" s="28">
        <f t="shared" si="40"/>
        <v>99.99999999999999</v>
      </c>
      <c r="S189" s="28">
        <f t="shared" si="40"/>
        <v>99.99999999999996</v>
      </c>
      <c r="T189" s="28">
        <f t="shared" si="40"/>
        <v>100</v>
      </c>
      <c r="U189" s="35"/>
      <c r="V189" s="35"/>
      <c r="W189" s="35"/>
      <c r="X189" s="35"/>
      <c r="Y189" s="35"/>
      <c r="Z189" s="35"/>
    </row>
    <row r="190" spans="1:26" s="24" customFormat="1" ht="11.25" customHeight="1">
      <c r="A190" s="22"/>
      <c r="B190" s="22" t="s">
        <v>41</v>
      </c>
      <c r="C190" s="66">
        <v>122.20153</v>
      </c>
      <c r="D190" s="25">
        <v>103.12265</v>
      </c>
      <c r="E190" s="25">
        <v>55.54615</v>
      </c>
      <c r="F190" s="25"/>
      <c r="G190" s="25">
        <v>3.86408</v>
      </c>
      <c r="H190" s="25">
        <v>1.93204</v>
      </c>
      <c r="I190" s="25"/>
      <c r="J190" s="25"/>
      <c r="K190" s="25"/>
      <c r="L190" s="25"/>
      <c r="M190" s="25"/>
      <c r="N190" s="25"/>
      <c r="O190" s="25"/>
      <c r="P190" s="25"/>
      <c r="Q190" s="26"/>
      <c r="R190" s="39">
        <f>+C190*100/C$189</f>
        <v>0.21152607304781346</v>
      </c>
      <c r="S190" s="39">
        <f aca="true" t="shared" si="41" ref="S190:S216">+J190*100/J$189</f>
        <v>0</v>
      </c>
      <c r="T190" s="39">
        <f aca="true" t="shared" si="42" ref="T190:T216">+Q190*100/Q$189</f>
        <v>0</v>
      </c>
      <c r="U190" s="35"/>
      <c r="V190" s="35"/>
      <c r="W190" s="35"/>
      <c r="X190" s="35"/>
      <c r="Y190" s="35"/>
      <c r="Z190" s="35"/>
    </row>
    <row r="191" spans="1:26" s="24" customFormat="1" ht="11.25" customHeight="1">
      <c r="A191" s="22"/>
      <c r="B191" s="22" t="s">
        <v>37</v>
      </c>
      <c r="C191" s="66"/>
      <c r="D191" s="25"/>
      <c r="E191" s="25"/>
      <c r="F191" s="25"/>
      <c r="G191" s="25"/>
      <c r="H191" s="25"/>
      <c r="I191" s="25"/>
      <c r="J191" s="25"/>
      <c r="K191" s="25"/>
      <c r="L191" s="25"/>
      <c r="M191" s="25">
        <v>36.9495</v>
      </c>
      <c r="N191" s="25">
        <v>6.5205</v>
      </c>
      <c r="O191" s="25">
        <v>9.66</v>
      </c>
      <c r="P191" s="25">
        <v>2.898</v>
      </c>
      <c r="Q191" s="26">
        <v>128.8905</v>
      </c>
      <c r="R191" s="39">
        <f aca="true" t="shared" si="43" ref="R191:R216">+C191*100/C$189</f>
        <v>0</v>
      </c>
      <c r="S191" s="39">
        <f t="shared" si="41"/>
        <v>0</v>
      </c>
      <c r="T191" s="39">
        <f t="shared" si="42"/>
        <v>0.0557477636397002</v>
      </c>
      <c r="U191" s="35"/>
      <c r="V191" s="35"/>
      <c r="W191" s="35"/>
      <c r="X191" s="35"/>
      <c r="Y191" s="35"/>
      <c r="Z191" s="35"/>
    </row>
    <row r="192" spans="1:26" s="24" customFormat="1" ht="11.25" customHeight="1">
      <c r="A192" s="22"/>
      <c r="B192" s="22" t="s">
        <v>11</v>
      </c>
      <c r="C192" s="66">
        <v>1398.56261</v>
      </c>
      <c r="D192" s="25">
        <v>1478.55162</v>
      </c>
      <c r="E192" s="25">
        <v>1423.19195</v>
      </c>
      <c r="F192" s="25">
        <v>1430.82309</v>
      </c>
      <c r="G192" s="25">
        <v>1385.4614</v>
      </c>
      <c r="H192" s="25">
        <v>1190.15309</v>
      </c>
      <c r="I192" s="25">
        <v>1527.26309</v>
      </c>
      <c r="J192" s="25">
        <v>1517.35142</v>
      </c>
      <c r="K192" s="25">
        <v>1438.32423</v>
      </c>
      <c r="L192" s="25">
        <v>1428.31755</v>
      </c>
      <c r="M192" s="25">
        <v>1558.35</v>
      </c>
      <c r="N192" s="25">
        <v>1501.4</v>
      </c>
      <c r="O192" s="25">
        <v>911.55</v>
      </c>
      <c r="P192" s="25">
        <v>1173.5</v>
      </c>
      <c r="Q192" s="26">
        <v>1317.97</v>
      </c>
      <c r="R192" s="39">
        <f t="shared" si="43"/>
        <v>2.42085722498565</v>
      </c>
      <c r="S192" s="39">
        <f t="shared" si="41"/>
        <v>1.2564192932091343</v>
      </c>
      <c r="T192" s="39">
        <f t="shared" si="42"/>
        <v>0.5700488402497909</v>
      </c>
      <c r="U192" s="35"/>
      <c r="V192" s="35"/>
      <c r="W192" s="35"/>
      <c r="X192" s="35"/>
      <c r="Y192" s="35"/>
      <c r="Z192" s="35"/>
    </row>
    <row r="193" spans="1:26" s="24" customFormat="1" ht="11.25" customHeight="1">
      <c r="A193" s="22"/>
      <c r="B193" s="22" t="s">
        <v>13</v>
      </c>
      <c r="C193" s="66"/>
      <c r="D193" s="25"/>
      <c r="E193" s="25"/>
      <c r="F193" s="25"/>
      <c r="G193" s="25"/>
      <c r="H193" s="25">
        <v>46.12777</v>
      </c>
      <c r="I193" s="25">
        <v>74.38428</v>
      </c>
      <c r="J193" s="25">
        <v>98.53491</v>
      </c>
      <c r="K193" s="25">
        <v>364.43575</v>
      </c>
      <c r="L193" s="25">
        <v>885.55718</v>
      </c>
      <c r="M193" s="25">
        <v>811.05</v>
      </c>
      <c r="N193" s="25">
        <v>881.75</v>
      </c>
      <c r="O193" s="25">
        <v>2265.4</v>
      </c>
      <c r="P193" s="25">
        <v>1798.75</v>
      </c>
      <c r="Q193" s="26">
        <v>1259.5</v>
      </c>
      <c r="R193" s="39">
        <f t="shared" si="43"/>
        <v>0</v>
      </c>
      <c r="S193" s="39">
        <f t="shared" si="41"/>
        <v>0.08159030290993873</v>
      </c>
      <c r="T193" s="39">
        <f t="shared" si="42"/>
        <v>0.5447593756266164</v>
      </c>
      <c r="U193" s="35"/>
      <c r="V193" s="35"/>
      <c r="W193" s="35"/>
      <c r="X193" s="35"/>
      <c r="Y193" s="35"/>
      <c r="Z193" s="35"/>
    </row>
    <row r="194" spans="1:26" s="24" customFormat="1" ht="11.25" customHeight="1">
      <c r="A194" s="22"/>
      <c r="B194" s="22" t="s">
        <v>39</v>
      </c>
      <c r="C194" s="6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>
        <v>21</v>
      </c>
      <c r="O194" s="25">
        <v>1111.4</v>
      </c>
      <c r="P194" s="25">
        <v>1838.51012</v>
      </c>
      <c r="Q194" s="26">
        <v>2606.71063</v>
      </c>
      <c r="R194" s="39">
        <f t="shared" si="43"/>
        <v>0</v>
      </c>
      <c r="S194" s="39">
        <f t="shared" si="41"/>
        <v>0</v>
      </c>
      <c r="T194" s="39">
        <f t="shared" si="42"/>
        <v>1.1274553832775418</v>
      </c>
      <c r="U194" s="35"/>
      <c r="V194" s="35"/>
      <c r="W194" s="35"/>
      <c r="X194" s="35"/>
      <c r="Y194" s="35"/>
      <c r="Z194" s="35"/>
    </row>
    <row r="195" spans="1:26" s="24" customFormat="1" ht="11.25" customHeight="1">
      <c r="A195" s="22"/>
      <c r="B195" s="22" t="s">
        <v>36</v>
      </c>
      <c r="C195" s="66"/>
      <c r="D195" s="25"/>
      <c r="E195" s="25"/>
      <c r="F195" s="25"/>
      <c r="G195" s="25"/>
      <c r="H195" s="25">
        <v>95.8</v>
      </c>
      <c r="I195" s="25">
        <v>715.2</v>
      </c>
      <c r="J195" s="25">
        <v>871.5</v>
      </c>
      <c r="K195" s="25">
        <v>546.8</v>
      </c>
      <c r="L195" s="25"/>
      <c r="M195" s="25">
        <v>1235.4</v>
      </c>
      <c r="N195" s="25">
        <v>1158.3</v>
      </c>
      <c r="O195" s="25">
        <v>1456.2</v>
      </c>
      <c r="P195" s="25">
        <v>1176.1</v>
      </c>
      <c r="Q195" s="26">
        <v>1134</v>
      </c>
      <c r="R195" s="39">
        <f t="shared" si="43"/>
        <v>0</v>
      </c>
      <c r="S195" s="39">
        <f t="shared" si="41"/>
        <v>0.7216320488445324</v>
      </c>
      <c r="T195" s="39">
        <f t="shared" si="42"/>
        <v>0.49047807221959744</v>
      </c>
      <c r="U195" s="35"/>
      <c r="V195" s="35"/>
      <c r="W195" s="35"/>
      <c r="X195" s="35"/>
      <c r="Y195" s="35"/>
      <c r="Z195" s="35"/>
    </row>
    <row r="196" spans="1:26" s="24" customFormat="1" ht="11.25" customHeight="1">
      <c r="A196" s="22"/>
      <c r="B196" s="22" t="s">
        <v>10</v>
      </c>
      <c r="C196" s="66">
        <v>1417.92077</v>
      </c>
      <c r="D196" s="25">
        <v>1116.52572</v>
      </c>
      <c r="E196" s="25">
        <v>892.84824</v>
      </c>
      <c r="F196" s="25">
        <v>1392.04603</v>
      </c>
      <c r="G196" s="25">
        <v>962.29528</v>
      </c>
      <c r="H196" s="25">
        <v>483.36692</v>
      </c>
      <c r="I196" s="25">
        <v>250.19308</v>
      </c>
      <c r="J196" s="25">
        <v>760.47305</v>
      </c>
      <c r="K196" s="25">
        <v>586.6</v>
      </c>
      <c r="L196" s="25">
        <v>236.6</v>
      </c>
      <c r="M196" s="25">
        <v>22.4</v>
      </c>
      <c r="N196" s="25"/>
      <c r="O196" s="25"/>
      <c r="P196" s="25">
        <v>41.8</v>
      </c>
      <c r="Q196" s="26">
        <v>387.24874</v>
      </c>
      <c r="R196" s="39">
        <f t="shared" si="43"/>
        <v>2.454365443468931</v>
      </c>
      <c r="S196" s="39">
        <f t="shared" si="41"/>
        <v>0.6296979060958697</v>
      </c>
      <c r="T196" s="39">
        <f t="shared" si="42"/>
        <v>0.16749295896355212</v>
      </c>
      <c r="U196" s="35"/>
      <c r="V196" s="35"/>
      <c r="W196" s="35"/>
      <c r="X196" s="35"/>
      <c r="Y196" s="35"/>
      <c r="Z196" s="35"/>
    </row>
    <row r="197" spans="1:26" s="24" customFormat="1" ht="11.25" customHeight="1">
      <c r="A197" s="22"/>
      <c r="B197" s="22" t="s">
        <v>42</v>
      </c>
      <c r="C197" s="66">
        <v>9264.44106</v>
      </c>
      <c r="D197" s="25">
        <v>10251.98148</v>
      </c>
      <c r="E197" s="25">
        <v>11909.44502</v>
      </c>
      <c r="F197" s="25">
        <v>10182.15415</v>
      </c>
      <c r="G197" s="25">
        <v>12652.07362</v>
      </c>
      <c r="H197" s="25">
        <v>19952.57618</v>
      </c>
      <c r="I197" s="25">
        <v>17311.91067</v>
      </c>
      <c r="J197" s="25">
        <v>15492.02474</v>
      </c>
      <c r="K197" s="25">
        <v>22357.62591</v>
      </c>
      <c r="L197" s="25">
        <v>25127.92061</v>
      </c>
      <c r="M197" s="25">
        <v>28583.34467</v>
      </c>
      <c r="N197" s="25">
        <v>31744.35748</v>
      </c>
      <c r="O197" s="25">
        <v>31235.60588</v>
      </c>
      <c r="P197" s="25">
        <v>34572.8325</v>
      </c>
      <c r="Q197" s="26">
        <v>31846.98016</v>
      </c>
      <c r="R197" s="39">
        <f t="shared" si="43"/>
        <v>16.036385439729948</v>
      </c>
      <c r="S197" s="39">
        <f t="shared" si="41"/>
        <v>12.827930641280991</v>
      </c>
      <c r="T197" s="39">
        <f t="shared" si="42"/>
        <v>13.774466873802968</v>
      </c>
      <c r="U197" s="35"/>
      <c r="V197" s="35"/>
      <c r="W197" s="35"/>
      <c r="X197" s="35"/>
      <c r="Y197" s="35"/>
      <c r="Z197" s="35"/>
    </row>
    <row r="198" spans="1:26" s="24" customFormat="1" ht="11.25" customHeight="1">
      <c r="A198" s="22"/>
      <c r="B198" s="22" t="s">
        <v>47</v>
      </c>
      <c r="C198" s="6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>
        <v>77.5</v>
      </c>
      <c r="P198" s="25">
        <v>763</v>
      </c>
      <c r="Q198" s="26">
        <v>2819.4</v>
      </c>
      <c r="R198" s="39">
        <f aca="true" t="shared" si="44" ref="R198:R204">+C198*100/C$189</f>
        <v>0</v>
      </c>
      <c r="S198" s="39">
        <f aca="true" t="shared" si="45" ref="S198:S204">+J198*100/J$189</f>
        <v>0</v>
      </c>
      <c r="T198" s="39">
        <f aca="true" t="shared" si="46" ref="T198:T204">+Q198*100/Q$189</f>
        <v>1.21944786315338</v>
      </c>
      <c r="U198" s="35"/>
      <c r="V198" s="35"/>
      <c r="W198" s="35"/>
      <c r="X198" s="35"/>
      <c r="Y198" s="35"/>
      <c r="Z198" s="35"/>
    </row>
    <row r="199" spans="1:26" s="24" customFormat="1" ht="11.25" customHeight="1">
      <c r="A199" s="22"/>
      <c r="B199" s="22" t="s">
        <v>4</v>
      </c>
      <c r="C199" s="66">
        <v>13812.02453</v>
      </c>
      <c r="D199" s="25">
        <v>13595.30378</v>
      </c>
      <c r="E199" s="25">
        <v>17388.45046</v>
      </c>
      <c r="F199" s="25">
        <v>21734.97205</v>
      </c>
      <c r="G199" s="25">
        <v>24180.90048</v>
      </c>
      <c r="H199" s="25">
        <v>26134.27603</v>
      </c>
      <c r="I199" s="25">
        <v>27577.91582</v>
      </c>
      <c r="J199" s="25">
        <v>32522.31028</v>
      </c>
      <c r="K199" s="25">
        <v>37184.54248</v>
      </c>
      <c r="L199" s="25">
        <v>38823.09348</v>
      </c>
      <c r="M199" s="25">
        <v>42769.92021</v>
      </c>
      <c r="N199" s="25">
        <v>43036.42843</v>
      </c>
      <c r="O199" s="25">
        <v>43900.84277</v>
      </c>
      <c r="P199" s="25">
        <v>43533.1235</v>
      </c>
      <c r="Q199" s="26">
        <v>41653.01903</v>
      </c>
      <c r="R199" s="39">
        <f t="shared" si="44"/>
        <v>23.908074716175577</v>
      </c>
      <c r="S199" s="39">
        <f t="shared" si="45"/>
        <v>26.92959426335513</v>
      </c>
      <c r="T199" s="39">
        <f t="shared" si="46"/>
        <v>18.01577819749613</v>
      </c>
      <c r="U199" s="35"/>
      <c r="V199" s="35"/>
      <c r="W199" s="35"/>
      <c r="X199" s="35"/>
      <c r="Y199" s="35"/>
      <c r="Z199" s="35"/>
    </row>
    <row r="200" spans="1:26" s="24" customFormat="1" ht="11.25" customHeight="1">
      <c r="A200" s="22"/>
      <c r="B200" s="22" t="s">
        <v>43</v>
      </c>
      <c r="C200" s="66"/>
      <c r="D200" s="25"/>
      <c r="E200" s="25"/>
      <c r="F200" s="25"/>
      <c r="G200" s="25">
        <v>27.83431</v>
      </c>
      <c r="H200" s="25">
        <v>4.5</v>
      </c>
      <c r="I200" s="25">
        <v>4.5</v>
      </c>
      <c r="J200" s="25"/>
      <c r="K200" s="25">
        <v>13.73924</v>
      </c>
      <c r="L200" s="25">
        <v>34.97146</v>
      </c>
      <c r="M200" s="25">
        <v>16.46475</v>
      </c>
      <c r="N200" s="25">
        <v>10.85714</v>
      </c>
      <c r="O200" s="25">
        <v>120.41557</v>
      </c>
      <c r="P200" s="25">
        <v>155.85828</v>
      </c>
      <c r="Q200" s="26">
        <v>65.14026</v>
      </c>
      <c r="R200" s="39">
        <f t="shared" si="44"/>
        <v>0</v>
      </c>
      <c r="S200" s="39">
        <f t="shared" si="45"/>
        <v>0</v>
      </c>
      <c r="T200" s="39">
        <f t="shared" si="46"/>
        <v>0.028174487785435055</v>
      </c>
      <c r="U200" s="35"/>
      <c r="V200" s="35"/>
      <c r="W200" s="35"/>
      <c r="X200" s="35"/>
      <c r="Y200" s="35"/>
      <c r="Z200" s="35"/>
    </row>
    <row r="201" spans="1:26" s="24" customFormat="1" ht="11.25" customHeight="1">
      <c r="A201" s="22"/>
      <c r="B201" s="22" t="s">
        <v>38</v>
      </c>
      <c r="C201" s="66"/>
      <c r="D201" s="25"/>
      <c r="E201" s="25"/>
      <c r="F201" s="25"/>
      <c r="G201" s="25">
        <v>15.466</v>
      </c>
      <c r="H201" s="25"/>
      <c r="I201" s="25">
        <v>6</v>
      </c>
      <c r="J201" s="25">
        <v>1.5</v>
      </c>
      <c r="K201" s="25"/>
      <c r="L201" s="25"/>
      <c r="M201" s="25"/>
      <c r="N201" s="25">
        <v>12</v>
      </c>
      <c r="O201" s="25">
        <v>6</v>
      </c>
      <c r="P201" s="25">
        <v>13.2</v>
      </c>
      <c r="Q201" s="26"/>
      <c r="R201" s="39">
        <f t="shared" si="44"/>
        <v>0</v>
      </c>
      <c r="S201" s="39">
        <f t="shared" si="45"/>
        <v>0.001242051719181639</v>
      </c>
      <c r="T201" s="39">
        <f t="shared" si="46"/>
        <v>0</v>
      </c>
      <c r="U201" s="35"/>
      <c r="V201" s="35"/>
      <c r="W201" s="35"/>
      <c r="X201" s="35"/>
      <c r="Y201" s="35"/>
      <c r="Z201" s="35"/>
    </row>
    <row r="202" spans="1:26" s="24" customFormat="1" ht="11.25" customHeight="1">
      <c r="A202" s="22"/>
      <c r="B202" s="22" t="s">
        <v>15</v>
      </c>
      <c r="C202" s="66">
        <v>1025.00669</v>
      </c>
      <c r="D202" s="25">
        <v>1081.25703</v>
      </c>
      <c r="E202" s="25">
        <v>471.49128</v>
      </c>
      <c r="F202" s="25">
        <v>716.26742</v>
      </c>
      <c r="G202" s="25">
        <v>419.0505</v>
      </c>
      <c r="H202" s="25">
        <v>781.49881</v>
      </c>
      <c r="I202" s="25">
        <v>545.68259</v>
      </c>
      <c r="J202" s="25">
        <v>565.94669</v>
      </c>
      <c r="K202" s="25">
        <v>474.47909</v>
      </c>
      <c r="L202" s="25">
        <v>481.11754</v>
      </c>
      <c r="M202" s="25">
        <v>826.68207</v>
      </c>
      <c r="N202" s="25">
        <v>1016.48752</v>
      </c>
      <c r="O202" s="25">
        <v>1016.55162</v>
      </c>
      <c r="P202" s="25">
        <v>1699.28843</v>
      </c>
      <c r="Q202" s="26">
        <v>1557.63986</v>
      </c>
      <c r="R202" s="39">
        <f t="shared" si="44"/>
        <v>1.7742465252557598</v>
      </c>
      <c r="S202" s="39">
        <f t="shared" si="45"/>
        <v>0.46862337285310546</v>
      </c>
      <c r="T202" s="39">
        <f t="shared" si="46"/>
        <v>0.6737109309922431</v>
      </c>
      <c r="U202" s="35"/>
      <c r="V202" s="35"/>
      <c r="W202" s="35"/>
      <c r="X202" s="35"/>
      <c r="Y202" s="35"/>
      <c r="Z202" s="35"/>
    </row>
    <row r="203" spans="1:26" s="24" customFormat="1" ht="11.25" customHeight="1">
      <c r="A203" s="22"/>
      <c r="B203" s="22" t="s">
        <v>9</v>
      </c>
      <c r="C203" s="66"/>
      <c r="D203" s="25"/>
      <c r="E203" s="25"/>
      <c r="F203" s="25"/>
      <c r="G203" s="25"/>
      <c r="H203" s="25">
        <v>49.34496</v>
      </c>
      <c r="I203" s="25">
        <v>728.48352</v>
      </c>
      <c r="J203" s="25">
        <v>2243.18654</v>
      </c>
      <c r="K203" s="25">
        <v>2055.08342</v>
      </c>
      <c r="L203" s="25">
        <v>2164.10801</v>
      </c>
      <c r="M203" s="25">
        <v>3302.55425</v>
      </c>
      <c r="N203" s="25">
        <v>2662.47585</v>
      </c>
      <c r="O203" s="25">
        <v>1662.92605</v>
      </c>
      <c r="P203" s="25">
        <v>2295.45658</v>
      </c>
      <c r="Q203" s="26">
        <v>28373.22488</v>
      </c>
      <c r="R203" s="39">
        <f t="shared" si="44"/>
        <v>0</v>
      </c>
      <c r="S203" s="39">
        <f t="shared" si="45"/>
        <v>1.8574357989680752</v>
      </c>
      <c r="T203" s="39">
        <f t="shared" si="46"/>
        <v>12.27199703862039</v>
      </c>
      <c r="U203" s="35"/>
      <c r="V203" s="35"/>
      <c r="W203" s="35"/>
      <c r="X203" s="35"/>
      <c r="Y203" s="35"/>
      <c r="Z203" s="35"/>
    </row>
    <row r="204" spans="1:26" s="24" customFormat="1" ht="11.25" customHeight="1">
      <c r="A204" s="22"/>
      <c r="B204" s="22" t="s">
        <v>44</v>
      </c>
      <c r="C204" s="66">
        <v>1068.01163</v>
      </c>
      <c r="D204" s="25">
        <v>2032.78461</v>
      </c>
      <c r="E204" s="25">
        <v>1647.29468</v>
      </c>
      <c r="F204" s="25">
        <v>1584.35943</v>
      </c>
      <c r="G204" s="25">
        <v>949.1621</v>
      </c>
      <c r="H204" s="25">
        <v>192.75408</v>
      </c>
      <c r="I204" s="25">
        <v>11.702</v>
      </c>
      <c r="J204" s="25"/>
      <c r="K204" s="25"/>
      <c r="L204" s="25"/>
      <c r="M204" s="25"/>
      <c r="N204" s="25"/>
      <c r="O204" s="25"/>
      <c r="P204" s="25"/>
      <c r="Q204" s="26"/>
      <c r="R204" s="39">
        <f t="shared" si="44"/>
        <v>1.848686395851953</v>
      </c>
      <c r="S204" s="39">
        <f t="shared" si="45"/>
        <v>0</v>
      </c>
      <c r="T204" s="39">
        <f t="shared" si="46"/>
        <v>0</v>
      </c>
      <c r="U204" s="35"/>
      <c r="V204" s="35"/>
      <c r="W204" s="35"/>
      <c r="X204" s="35"/>
      <c r="Y204" s="35"/>
      <c r="Z204" s="35"/>
    </row>
    <row r="205" spans="1:26" s="24" customFormat="1" ht="11.25" customHeight="1">
      <c r="A205" s="22"/>
      <c r="B205" s="22" t="s">
        <v>12</v>
      </c>
      <c r="C205" s="66"/>
      <c r="D205" s="25"/>
      <c r="E205" s="25">
        <v>781.993</v>
      </c>
      <c r="F205" s="25">
        <v>2072.79682</v>
      </c>
      <c r="G205" s="25">
        <v>1898.54259</v>
      </c>
      <c r="H205" s="25">
        <v>1446.34997</v>
      </c>
      <c r="I205" s="25">
        <v>1527.33242</v>
      </c>
      <c r="J205" s="25">
        <v>2012.5</v>
      </c>
      <c r="K205" s="25">
        <v>3267</v>
      </c>
      <c r="L205" s="25">
        <v>4239.2</v>
      </c>
      <c r="M205" s="25">
        <v>4753.6</v>
      </c>
      <c r="N205" s="25">
        <v>5791.12</v>
      </c>
      <c r="O205" s="25">
        <v>6116.56</v>
      </c>
      <c r="P205" s="25">
        <v>6162.34</v>
      </c>
      <c r="Q205" s="26">
        <v>7509.22</v>
      </c>
      <c r="R205" s="39">
        <f t="shared" si="43"/>
        <v>0</v>
      </c>
      <c r="S205" s="39">
        <f t="shared" si="41"/>
        <v>1.6664193899020325</v>
      </c>
      <c r="T205" s="39">
        <f t="shared" si="42"/>
        <v>3.247890431633903</v>
      </c>
      <c r="U205" s="35"/>
      <c r="V205" s="35"/>
      <c r="W205" s="35"/>
      <c r="X205" s="35"/>
      <c r="Y205" s="35"/>
      <c r="Z205" s="35"/>
    </row>
    <row r="206" spans="1:26" s="24" customFormat="1" ht="11.25" customHeight="1">
      <c r="A206" s="22"/>
      <c r="B206" s="22" t="s">
        <v>35</v>
      </c>
      <c r="C206" s="66"/>
      <c r="D206" s="25"/>
      <c r="E206" s="25"/>
      <c r="F206" s="25"/>
      <c r="G206" s="25"/>
      <c r="H206" s="25"/>
      <c r="I206" s="25"/>
      <c r="J206" s="25"/>
      <c r="K206" s="25"/>
      <c r="L206" s="25"/>
      <c r="M206" s="25">
        <v>29.88</v>
      </c>
      <c r="N206" s="25">
        <v>11.88</v>
      </c>
      <c r="O206" s="25">
        <v>6.12</v>
      </c>
      <c r="P206" s="25">
        <v>81.36</v>
      </c>
      <c r="Q206" s="26">
        <v>126</v>
      </c>
      <c r="R206" s="39">
        <f t="shared" si="43"/>
        <v>0</v>
      </c>
      <c r="S206" s="39">
        <f t="shared" si="41"/>
        <v>0</v>
      </c>
      <c r="T206" s="39">
        <f t="shared" si="42"/>
        <v>0.05449756357995527</v>
      </c>
      <c r="U206" s="35"/>
      <c r="V206" s="35"/>
      <c r="W206" s="35"/>
      <c r="X206" s="35"/>
      <c r="Y206" s="35"/>
      <c r="Z206" s="35"/>
    </row>
    <row r="207" spans="1:26" s="24" customFormat="1" ht="11.25" customHeight="1">
      <c r="A207" s="22"/>
      <c r="B207" s="22" t="s">
        <v>7</v>
      </c>
      <c r="C207" s="66">
        <v>6548.16337</v>
      </c>
      <c r="D207" s="25">
        <v>7232.98302</v>
      </c>
      <c r="E207" s="25">
        <v>7002.09943</v>
      </c>
      <c r="F207" s="25">
        <v>7287.5776</v>
      </c>
      <c r="G207" s="25">
        <v>7732.75478</v>
      </c>
      <c r="H207" s="25">
        <v>8717.7</v>
      </c>
      <c r="I207" s="25">
        <v>8995.5</v>
      </c>
      <c r="J207" s="25">
        <v>9139.8</v>
      </c>
      <c r="K207" s="25">
        <v>9432.9</v>
      </c>
      <c r="L207" s="25">
        <v>12299.22</v>
      </c>
      <c r="M207" s="25">
        <v>13552.6</v>
      </c>
      <c r="N207" s="25">
        <v>14590.96</v>
      </c>
      <c r="O207" s="25">
        <v>20246.4</v>
      </c>
      <c r="P207" s="25">
        <v>20575.2</v>
      </c>
      <c r="Q207" s="26">
        <v>13752</v>
      </c>
      <c r="R207" s="39">
        <f t="shared" si="43"/>
        <v>11.33461490483496</v>
      </c>
      <c r="S207" s="39">
        <f t="shared" si="41"/>
        <v>7.568069535317562</v>
      </c>
      <c r="T207" s="39">
        <f t="shared" si="42"/>
        <v>5.948019796440833</v>
      </c>
      <c r="U207" s="35"/>
      <c r="V207" s="35"/>
      <c r="W207" s="35"/>
      <c r="X207" s="35"/>
      <c r="Y207" s="35"/>
      <c r="Z207" s="35"/>
    </row>
    <row r="208" spans="1:26" s="24" customFormat="1" ht="11.25" customHeight="1">
      <c r="A208" s="22"/>
      <c r="B208" s="22" t="s">
        <v>34</v>
      </c>
      <c r="C208" s="66"/>
      <c r="D208" s="25"/>
      <c r="E208" s="25"/>
      <c r="F208" s="25"/>
      <c r="G208" s="25"/>
      <c r="H208" s="25"/>
      <c r="I208" s="25"/>
      <c r="J208" s="25"/>
      <c r="K208" s="25">
        <v>0.7</v>
      </c>
      <c r="L208" s="25">
        <v>89.7</v>
      </c>
      <c r="M208" s="25">
        <v>561.8</v>
      </c>
      <c r="N208" s="25">
        <v>646.7</v>
      </c>
      <c r="O208" s="25">
        <v>678</v>
      </c>
      <c r="P208" s="25">
        <v>698.5</v>
      </c>
      <c r="Q208" s="26">
        <v>622.4</v>
      </c>
      <c r="R208" s="39">
        <f t="shared" si="43"/>
        <v>0</v>
      </c>
      <c r="S208" s="39">
        <f t="shared" si="41"/>
        <v>0</v>
      </c>
      <c r="T208" s="39">
        <f t="shared" si="42"/>
        <v>0.2692006632711441</v>
      </c>
      <c r="U208" s="35"/>
      <c r="V208" s="35"/>
      <c r="W208" s="35"/>
      <c r="X208" s="35"/>
      <c r="Y208" s="35"/>
      <c r="Z208" s="35"/>
    </row>
    <row r="209" spans="1:26" s="24" customFormat="1" ht="11.25" customHeight="1">
      <c r="A209" s="22"/>
      <c r="B209" s="22" t="s">
        <v>40</v>
      </c>
      <c r="C209" s="66">
        <v>695.38552</v>
      </c>
      <c r="D209" s="25">
        <v>1046.78333</v>
      </c>
      <c r="E209" s="25">
        <v>1688.45783</v>
      </c>
      <c r="F209" s="25">
        <v>1463.96185</v>
      </c>
      <c r="G209" s="25">
        <v>1747.91401</v>
      </c>
      <c r="H209" s="25">
        <v>2967.63302</v>
      </c>
      <c r="I209" s="25">
        <v>2573.349</v>
      </c>
      <c r="J209" s="25">
        <v>3047.335</v>
      </c>
      <c r="K209" s="25">
        <v>4086.361</v>
      </c>
      <c r="L209" s="25">
        <v>5284.003</v>
      </c>
      <c r="M209" s="25">
        <v>8170.576</v>
      </c>
      <c r="N209" s="25">
        <v>8378.896</v>
      </c>
      <c r="O209" s="25">
        <v>11961.191</v>
      </c>
      <c r="P209" s="25">
        <v>10264.922</v>
      </c>
      <c r="Q209" s="26">
        <v>9162.325</v>
      </c>
      <c r="R209" s="39">
        <f t="shared" si="43"/>
        <v>1.203685160897018</v>
      </c>
      <c r="S209" s="39">
        <f t="shared" si="41"/>
        <v>2.5232984504482534</v>
      </c>
      <c r="T209" s="39">
        <f t="shared" si="42"/>
        <v>3.962891977997728</v>
      </c>
      <c r="U209" s="35"/>
      <c r="V209" s="35"/>
      <c r="W209" s="35"/>
      <c r="X209" s="35"/>
      <c r="Y209" s="35"/>
      <c r="Z209" s="35"/>
    </row>
    <row r="210" spans="1:26" s="24" customFormat="1" ht="11.25" customHeight="1">
      <c r="A210" s="22"/>
      <c r="B210" s="22" t="s">
        <v>6</v>
      </c>
      <c r="C210" s="66">
        <v>8649.5592</v>
      </c>
      <c r="D210" s="25">
        <v>8373.76031</v>
      </c>
      <c r="E210" s="25">
        <v>9015.68442</v>
      </c>
      <c r="F210" s="25">
        <v>11507.94268</v>
      </c>
      <c r="G210" s="25">
        <v>12861.27765</v>
      </c>
      <c r="H210" s="25">
        <v>14130.6902</v>
      </c>
      <c r="I210" s="25">
        <v>14628.625</v>
      </c>
      <c r="J210" s="25">
        <v>18226.8</v>
      </c>
      <c r="K210" s="25">
        <v>23159.385</v>
      </c>
      <c r="L210" s="25">
        <v>23530.41</v>
      </c>
      <c r="M210" s="25">
        <v>25249.815</v>
      </c>
      <c r="N210" s="25">
        <v>23964.15</v>
      </c>
      <c r="O210" s="25">
        <v>24794.625</v>
      </c>
      <c r="P210" s="25">
        <v>27254.67676</v>
      </c>
      <c r="Q210" s="26">
        <v>27808.21123</v>
      </c>
      <c r="R210" s="39">
        <f t="shared" si="43"/>
        <v>14.972048968376965</v>
      </c>
      <c r="S210" s="39">
        <f t="shared" si="41"/>
        <v>15.092418850119934</v>
      </c>
      <c r="T210" s="39">
        <f t="shared" si="42"/>
        <v>12.027617139299613</v>
      </c>
      <c r="U210" s="35"/>
      <c r="V210" s="35"/>
      <c r="W210" s="35"/>
      <c r="X210" s="35"/>
      <c r="Y210" s="35"/>
      <c r="Z210" s="35"/>
    </row>
    <row r="211" spans="1:26" s="24" customFormat="1" ht="11.25" customHeight="1">
      <c r="A211" s="22"/>
      <c r="B211" s="22" t="s">
        <v>14</v>
      </c>
      <c r="C211" s="66">
        <v>999.51492</v>
      </c>
      <c r="D211" s="25">
        <v>1189.36657</v>
      </c>
      <c r="E211" s="25">
        <v>489.46754</v>
      </c>
      <c r="F211" s="25">
        <v>458.24043</v>
      </c>
      <c r="G211" s="25">
        <v>379.19131</v>
      </c>
      <c r="H211" s="25">
        <v>483.60477</v>
      </c>
      <c r="I211" s="25">
        <v>385.42798</v>
      </c>
      <c r="J211" s="25">
        <v>589.8775</v>
      </c>
      <c r="K211" s="25">
        <v>565.23158</v>
      </c>
      <c r="L211" s="25">
        <v>262.3</v>
      </c>
      <c r="M211" s="25">
        <v>327.6</v>
      </c>
      <c r="N211" s="25">
        <v>204.76354</v>
      </c>
      <c r="O211" s="25">
        <v>173.34242</v>
      </c>
      <c r="P211" s="25">
        <v>182.10648</v>
      </c>
      <c r="Q211" s="26">
        <v>208</v>
      </c>
      <c r="R211" s="39">
        <f t="shared" si="43"/>
        <v>1.730121267551228</v>
      </c>
      <c r="S211" s="39">
        <f t="shared" si="41"/>
        <v>0.4884389086543783</v>
      </c>
      <c r="T211" s="39">
        <f t="shared" si="42"/>
        <v>0.08996423194151347</v>
      </c>
      <c r="U211" s="35"/>
      <c r="V211" s="35"/>
      <c r="W211" s="35"/>
      <c r="X211" s="35"/>
      <c r="Y211" s="35"/>
      <c r="Z211" s="35"/>
    </row>
    <row r="212" spans="1:26" s="24" customFormat="1" ht="11.25" customHeight="1">
      <c r="A212" s="22"/>
      <c r="B212" s="22" t="s">
        <v>45</v>
      </c>
      <c r="C212" s="6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>
        <v>1150.8</v>
      </c>
      <c r="O212" s="25">
        <v>3858.84462</v>
      </c>
      <c r="P212" s="25">
        <v>7743.55538</v>
      </c>
      <c r="Q212" s="26">
        <v>1780</v>
      </c>
      <c r="R212" s="39">
        <f t="shared" si="43"/>
        <v>0</v>
      </c>
      <c r="S212" s="39">
        <f t="shared" si="41"/>
        <v>0</v>
      </c>
      <c r="T212" s="39">
        <f t="shared" si="42"/>
        <v>0.7698862156533364</v>
      </c>
      <c r="U212" s="35"/>
      <c r="V212" s="35"/>
      <c r="W212" s="35"/>
      <c r="X212" s="35"/>
      <c r="Y212" s="35"/>
      <c r="Z212" s="35"/>
    </row>
    <row r="213" spans="1:26" s="24" customFormat="1" ht="11.25" customHeight="1">
      <c r="A213" s="22"/>
      <c r="B213" s="22" t="s">
        <v>8</v>
      </c>
      <c r="C213" s="66">
        <v>348.31392</v>
      </c>
      <c r="D213" s="25">
        <v>332.784</v>
      </c>
      <c r="E213" s="25">
        <v>277.32</v>
      </c>
      <c r="F213" s="25">
        <v>1608.93661</v>
      </c>
      <c r="G213" s="25">
        <v>3056.03691</v>
      </c>
      <c r="H213" s="25">
        <v>3524.52842</v>
      </c>
      <c r="I213" s="25">
        <v>3717.26722</v>
      </c>
      <c r="J213" s="25">
        <v>4367.09929</v>
      </c>
      <c r="K213" s="25">
        <v>5730.96919</v>
      </c>
      <c r="L213" s="25">
        <v>7201.91427</v>
      </c>
      <c r="M213" s="25">
        <v>8381.03862</v>
      </c>
      <c r="N213" s="25">
        <v>9159.45279</v>
      </c>
      <c r="O213" s="25">
        <v>11808.20225</v>
      </c>
      <c r="P213" s="25">
        <v>11055.51966</v>
      </c>
      <c r="Q213" s="26">
        <v>11614.13618</v>
      </c>
      <c r="R213" s="39">
        <f t="shared" si="43"/>
        <v>0.6029177841348652</v>
      </c>
      <c r="S213" s="39">
        <f t="shared" si="41"/>
        <v>3.6161087873209437</v>
      </c>
      <c r="T213" s="39">
        <f t="shared" si="42"/>
        <v>5.023350197585785</v>
      </c>
      <c r="U213" s="35"/>
      <c r="V213" s="35"/>
      <c r="W213" s="35"/>
      <c r="X213" s="35"/>
      <c r="Y213" s="35"/>
      <c r="Z213" s="35"/>
    </row>
    <row r="214" spans="1:26" s="24" customFormat="1" ht="11.25" customHeight="1">
      <c r="A214" s="22"/>
      <c r="B214" s="22" t="s">
        <v>16</v>
      </c>
      <c r="C214" s="66"/>
      <c r="D214" s="25"/>
      <c r="E214" s="25"/>
      <c r="F214" s="25">
        <v>57.68256</v>
      </c>
      <c r="G214" s="25">
        <v>159.73632</v>
      </c>
      <c r="H214" s="25">
        <v>230.73024</v>
      </c>
      <c r="I214" s="25">
        <v>259.57152</v>
      </c>
      <c r="J214" s="25">
        <v>219.63744</v>
      </c>
      <c r="K214" s="25">
        <v>110.928</v>
      </c>
      <c r="L214" s="25">
        <v>128.51136</v>
      </c>
      <c r="M214" s="25">
        <v>262.59066</v>
      </c>
      <c r="N214" s="25">
        <v>417.25304</v>
      </c>
      <c r="O214" s="25">
        <v>483.3</v>
      </c>
      <c r="P214" s="25">
        <v>550.65</v>
      </c>
      <c r="Q214" s="26">
        <v>323.9</v>
      </c>
      <c r="R214" s="39">
        <f t="shared" si="43"/>
        <v>0</v>
      </c>
      <c r="S214" s="39">
        <f t="shared" si="41"/>
        <v>0.18186737329910274</v>
      </c>
      <c r="T214" s="39">
        <f t="shared" si="42"/>
        <v>0.14009334002815485</v>
      </c>
      <c r="U214" s="35"/>
      <c r="V214" s="35"/>
      <c r="W214" s="35"/>
      <c r="X214" s="35"/>
      <c r="Y214" s="35"/>
      <c r="Z214" s="35"/>
    </row>
    <row r="215" spans="1:26" s="24" customFormat="1" ht="11.25" customHeight="1">
      <c r="A215" s="22"/>
      <c r="B215" s="15" t="s">
        <v>46</v>
      </c>
      <c r="C215" s="66"/>
      <c r="D215" s="25"/>
      <c r="E215" s="25"/>
      <c r="F215" s="25"/>
      <c r="G215" s="25"/>
      <c r="H215" s="25">
        <v>1076.906</v>
      </c>
      <c r="I215" s="25">
        <v>2162.68</v>
      </c>
      <c r="J215" s="25">
        <v>2053.981</v>
      </c>
      <c r="K215" s="25">
        <v>1899.89</v>
      </c>
      <c r="L215" s="25">
        <v>2522.714</v>
      </c>
      <c r="M215" s="25">
        <v>3479</v>
      </c>
      <c r="N215" s="25">
        <v>4489.1</v>
      </c>
      <c r="O215" s="25">
        <v>4737.9</v>
      </c>
      <c r="P215" s="25">
        <v>4662.14</v>
      </c>
      <c r="Q215" s="26">
        <v>4516</v>
      </c>
      <c r="R215" s="39">
        <f t="shared" si="43"/>
        <v>0</v>
      </c>
      <c r="S215" s="39">
        <f t="shared" si="41"/>
        <v>1.7007670881442818</v>
      </c>
      <c r="T215" s="39">
        <f t="shared" si="42"/>
        <v>1.9532618819609366</v>
      </c>
      <c r="U215" s="35"/>
      <c r="V215" s="35"/>
      <c r="W215" s="35"/>
      <c r="X215" s="35"/>
      <c r="Y215" s="35"/>
      <c r="Z215" s="35"/>
    </row>
    <row r="216" spans="1:26" s="24" customFormat="1" ht="11.25" customHeight="1">
      <c r="A216" s="22"/>
      <c r="B216" s="22" t="s">
        <v>5</v>
      </c>
      <c r="C216" s="66">
        <v>12422.27356</v>
      </c>
      <c r="D216" s="25">
        <v>12589.53275</v>
      </c>
      <c r="E216" s="25">
        <v>16798.34899</v>
      </c>
      <c r="F216" s="25">
        <v>21965.15727</v>
      </c>
      <c r="G216" s="25">
        <v>22829.45298</v>
      </c>
      <c r="H216" s="25">
        <v>24194.46</v>
      </c>
      <c r="I216" s="25">
        <v>26427.97</v>
      </c>
      <c r="J216" s="25">
        <v>27038.06</v>
      </c>
      <c r="K216" s="25">
        <v>30124.74642</v>
      </c>
      <c r="L216" s="25">
        <v>36206.938</v>
      </c>
      <c r="M216" s="25">
        <v>38271.408</v>
      </c>
      <c r="N216" s="25">
        <v>38301.48203</v>
      </c>
      <c r="O216" s="25">
        <v>40388.92914</v>
      </c>
      <c r="P216" s="25">
        <v>41350.35531</v>
      </c>
      <c r="Q216" s="26">
        <v>40631.08</v>
      </c>
      <c r="R216" s="39">
        <f t="shared" si="43"/>
        <v>21.502470095689322</v>
      </c>
      <c r="S216" s="39">
        <f t="shared" si="41"/>
        <v>22.388445937557538</v>
      </c>
      <c r="T216" s="39">
        <f t="shared" si="42"/>
        <v>17.573768774779754</v>
      </c>
      <c r="U216" s="35"/>
      <c r="V216" s="35"/>
      <c r="W216" s="35"/>
      <c r="X216" s="35"/>
      <c r="Y216" s="35"/>
      <c r="Z216" s="35"/>
    </row>
    <row r="217" spans="1:26" s="44" customFormat="1" ht="12.75">
      <c r="A217" s="16" t="s">
        <v>32</v>
      </c>
      <c r="B217" s="27"/>
      <c r="C217" s="65">
        <f aca="true" t="shared" si="47" ref="C217:T217">SUM(C218:C238)</f>
        <v>213.01625</v>
      </c>
      <c r="D217" s="28">
        <f t="shared" si="47"/>
        <v>312.71479999999997</v>
      </c>
      <c r="E217" s="28">
        <f t="shared" si="47"/>
        <v>1735.2643799999998</v>
      </c>
      <c r="F217" s="28">
        <f t="shared" si="47"/>
        <v>10005.15848</v>
      </c>
      <c r="G217" s="28">
        <f t="shared" si="47"/>
        <v>16297.255240000002</v>
      </c>
      <c r="H217" s="28">
        <f t="shared" si="47"/>
        <v>21637.018009999996</v>
      </c>
      <c r="I217" s="28">
        <f t="shared" si="47"/>
        <v>18521.448429999997</v>
      </c>
      <c r="J217" s="28">
        <f t="shared" si="47"/>
        <v>12726.490649999998</v>
      </c>
      <c r="K217" s="28">
        <f t="shared" si="47"/>
        <v>11128.118989999999</v>
      </c>
      <c r="L217" s="28">
        <f t="shared" si="47"/>
        <v>14500.63196</v>
      </c>
      <c r="M217" s="28">
        <f t="shared" si="47"/>
        <v>17519.513840000003</v>
      </c>
      <c r="N217" s="28">
        <f t="shared" si="47"/>
        <v>20783.99827</v>
      </c>
      <c r="O217" s="28">
        <f t="shared" si="47"/>
        <v>25655.67215</v>
      </c>
      <c r="P217" s="28">
        <f t="shared" si="47"/>
        <v>26009.318510000005</v>
      </c>
      <c r="Q217" s="58">
        <f t="shared" si="47"/>
        <v>18192.052630000002</v>
      </c>
      <c r="R217" s="28">
        <f t="shared" si="47"/>
        <v>100</v>
      </c>
      <c r="S217" s="28">
        <f t="shared" si="47"/>
        <v>100.00000000000001</v>
      </c>
      <c r="T217" s="28">
        <f t="shared" si="47"/>
        <v>100</v>
      </c>
      <c r="U217" s="70"/>
      <c r="V217" s="70"/>
      <c r="W217" s="70"/>
      <c r="X217" s="70"/>
      <c r="Y217" s="70"/>
      <c r="Z217" s="70"/>
    </row>
    <row r="218" spans="1:26" s="24" customFormat="1" ht="11.25" customHeight="1">
      <c r="A218" s="22"/>
      <c r="B218" s="22" t="s">
        <v>37</v>
      </c>
      <c r="C218" s="66"/>
      <c r="D218" s="25"/>
      <c r="E218" s="25"/>
      <c r="F218" s="25"/>
      <c r="G218" s="25"/>
      <c r="H218" s="25"/>
      <c r="I218" s="25"/>
      <c r="J218" s="25"/>
      <c r="K218" s="25"/>
      <c r="L218" s="25"/>
      <c r="M218" s="25">
        <v>53.3715</v>
      </c>
      <c r="N218" s="25">
        <v>77.763</v>
      </c>
      <c r="O218" s="25">
        <v>13.041</v>
      </c>
      <c r="P218" s="25">
        <v>13.041</v>
      </c>
      <c r="Q218" s="26">
        <v>5.796</v>
      </c>
      <c r="R218" s="39">
        <f>+C218*100/C$217</f>
        <v>0</v>
      </c>
      <c r="S218" s="39">
        <f aca="true" t="shared" si="48" ref="S218:S238">+J218*100/J$217</f>
        <v>0</v>
      </c>
      <c r="T218" s="39">
        <f aca="true" t="shared" si="49" ref="T218:T238">+Q218*100/Q$217</f>
        <v>0.031860066139221585</v>
      </c>
      <c r="U218" s="35"/>
      <c r="V218" s="35"/>
      <c r="W218" s="35"/>
      <c r="X218" s="35"/>
      <c r="Y218" s="35"/>
      <c r="Z218" s="35"/>
    </row>
    <row r="219" spans="1:26" s="24" customFormat="1" ht="11.25" customHeight="1">
      <c r="A219" s="22"/>
      <c r="B219" s="22" t="s">
        <v>11</v>
      </c>
      <c r="C219" s="66"/>
      <c r="D219" s="25"/>
      <c r="E219" s="25">
        <v>50.47496</v>
      </c>
      <c r="F219" s="25">
        <v>179.19745</v>
      </c>
      <c r="G219" s="25">
        <v>360.03234</v>
      </c>
      <c r="H219" s="25">
        <v>372.73804</v>
      </c>
      <c r="I219" s="25">
        <v>136.18113</v>
      </c>
      <c r="J219" s="25">
        <v>125.12628</v>
      </c>
      <c r="K219" s="25">
        <v>61.79518</v>
      </c>
      <c r="L219" s="25">
        <v>90.46311</v>
      </c>
      <c r="M219" s="25">
        <v>75.75</v>
      </c>
      <c r="N219" s="25">
        <v>56.25</v>
      </c>
      <c r="O219" s="25">
        <v>40.3</v>
      </c>
      <c r="P219" s="25">
        <v>85.7</v>
      </c>
      <c r="Q219" s="26">
        <v>30.65</v>
      </c>
      <c r="R219" s="39">
        <f aca="true" t="shared" si="50" ref="R219:R238">+C219*100/C$217</f>
        <v>0</v>
      </c>
      <c r="S219" s="39">
        <f t="shared" si="48"/>
        <v>0.9831954734512771</v>
      </c>
      <c r="T219" s="39">
        <f t="shared" si="49"/>
        <v>0.1684801634173812</v>
      </c>
      <c r="U219" s="35"/>
      <c r="V219" s="35"/>
      <c r="W219" s="35"/>
      <c r="X219" s="35"/>
      <c r="Y219" s="35"/>
      <c r="Z219" s="35"/>
    </row>
    <row r="220" spans="1:26" s="24" customFormat="1" ht="11.25" customHeight="1">
      <c r="A220" s="22"/>
      <c r="B220" s="22" t="s">
        <v>13</v>
      </c>
      <c r="C220" s="66"/>
      <c r="D220" s="25"/>
      <c r="E220" s="25"/>
      <c r="F220" s="25"/>
      <c r="G220" s="25"/>
      <c r="H220" s="25">
        <v>42.50495</v>
      </c>
      <c r="I220" s="25">
        <v>25.59972</v>
      </c>
      <c r="J220" s="25">
        <v>32.84478</v>
      </c>
      <c r="K220" s="25">
        <v>43.22966</v>
      </c>
      <c r="L220" s="25">
        <v>31.13766</v>
      </c>
      <c r="M220" s="25">
        <v>89.4</v>
      </c>
      <c r="N220" s="25">
        <v>63.2</v>
      </c>
      <c r="O220" s="25">
        <v>71.3</v>
      </c>
      <c r="P220" s="25">
        <v>149.85</v>
      </c>
      <c r="Q220" s="26">
        <v>77.6</v>
      </c>
      <c r="R220" s="39">
        <f t="shared" si="50"/>
        <v>0</v>
      </c>
      <c r="S220" s="39">
        <f t="shared" si="48"/>
        <v>0.25808198743303995</v>
      </c>
      <c r="T220" s="39">
        <f t="shared" si="49"/>
        <v>0.4265598917190467</v>
      </c>
      <c r="U220" s="35"/>
      <c r="V220" s="35"/>
      <c r="W220" s="35"/>
      <c r="X220" s="35"/>
      <c r="Y220" s="35"/>
      <c r="Z220" s="35"/>
    </row>
    <row r="221" spans="1:26" s="24" customFormat="1" ht="11.25" customHeight="1">
      <c r="A221" s="22"/>
      <c r="B221" s="22" t="s">
        <v>10</v>
      </c>
      <c r="C221" s="66"/>
      <c r="D221" s="25"/>
      <c r="E221" s="25">
        <v>11.2</v>
      </c>
      <c r="F221" s="25">
        <v>7047.02501</v>
      </c>
      <c r="G221" s="25">
        <v>12285.60231</v>
      </c>
      <c r="H221" s="25">
        <v>13441.66606</v>
      </c>
      <c r="I221" s="25">
        <v>8942.86562</v>
      </c>
      <c r="J221" s="25">
        <v>4295.58842</v>
      </c>
      <c r="K221" s="25">
        <v>3226.42413</v>
      </c>
      <c r="L221" s="25">
        <v>5628.90304</v>
      </c>
      <c r="M221" s="25">
        <v>6243.50254</v>
      </c>
      <c r="N221" s="25">
        <v>6771.6152</v>
      </c>
      <c r="O221" s="25">
        <v>9852.55734</v>
      </c>
      <c r="P221" s="25">
        <v>9339.39755</v>
      </c>
      <c r="Q221" s="26">
        <v>5164.8</v>
      </c>
      <c r="R221" s="39">
        <f t="shared" si="50"/>
        <v>0</v>
      </c>
      <c r="S221" s="39">
        <f t="shared" si="48"/>
        <v>33.75312596485505</v>
      </c>
      <c r="T221" s="39">
        <f t="shared" si="49"/>
        <v>28.39041918492954</v>
      </c>
      <c r="U221" s="35"/>
      <c r="V221" s="35"/>
      <c r="W221" s="35"/>
      <c r="X221" s="35"/>
      <c r="Y221" s="35"/>
      <c r="Z221" s="35"/>
    </row>
    <row r="222" spans="1:26" s="24" customFormat="1" ht="11.25" customHeight="1">
      <c r="A222" s="22"/>
      <c r="B222" s="22" t="s">
        <v>42</v>
      </c>
      <c r="C222" s="66"/>
      <c r="D222" s="25">
        <v>31.09151</v>
      </c>
      <c r="E222" s="25">
        <v>624.12826</v>
      </c>
      <c r="F222" s="25">
        <v>1075.99152</v>
      </c>
      <c r="G222" s="25">
        <v>1644.15756</v>
      </c>
      <c r="H222" s="25">
        <v>4584.28001</v>
      </c>
      <c r="I222" s="25">
        <v>5442.77858</v>
      </c>
      <c r="J222" s="25">
        <v>3517.6217</v>
      </c>
      <c r="K222" s="25">
        <v>2608.27082</v>
      </c>
      <c r="L222" s="25">
        <v>1435.66716</v>
      </c>
      <c r="M222" s="25">
        <v>2033.92956</v>
      </c>
      <c r="N222" s="25">
        <v>3327.23785</v>
      </c>
      <c r="O222" s="25">
        <v>4243.79167</v>
      </c>
      <c r="P222" s="25">
        <v>3824.63218</v>
      </c>
      <c r="Q222" s="26">
        <v>793.53307</v>
      </c>
      <c r="R222" s="39">
        <f t="shared" si="50"/>
        <v>0</v>
      </c>
      <c r="S222" s="39">
        <f t="shared" si="48"/>
        <v>27.640154672175875</v>
      </c>
      <c r="T222" s="39">
        <f t="shared" si="49"/>
        <v>4.361976551735602</v>
      </c>
      <c r="U222" s="35"/>
      <c r="V222" s="35"/>
      <c r="W222" s="35"/>
      <c r="X222" s="35"/>
      <c r="Y222" s="35"/>
      <c r="Z222" s="35"/>
    </row>
    <row r="223" spans="1:26" s="24" customFormat="1" ht="11.25" customHeight="1">
      <c r="A223" s="22"/>
      <c r="B223" s="22" t="s">
        <v>4</v>
      </c>
      <c r="C223" s="66">
        <v>64.73103</v>
      </c>
      <c r="D223" s="25">
        <v>85.11594</v>
      </c>
      <c r="E223" s="25">
        <v>311.49573</v>
      </c>
      <c r="F223" s="25">
        <v>504.07523</v>
      </c>
      <c r="G223" s="25">
        <v>649.92753</v>
      </c>
      <c r="H223" s="25">
        <v>673.56139</v>
      </c>
      <c r="I223" s="25">
        <v>613.7906</v>
      </c>
      <c r="J223" s="25">
        <v>765.82745</v>
      </c>
      <c r="K223" s="25">
        <v>1036.23421</v>
      </c>
      <c r="L223" s="25">
        <v>2203.61796</v>
      </c>
      <c r="M223" s="25">
        <v>3874.58026</v>
      </c>
      <c r="N223" s="25">
        <v>4922.59185</v>
      </c>
      <c r="O223" s="25">
        <v>5917.63392</v>
      </c>
      <c r="P223" s="25">
        <v>6242.66042</v>
      </c>
      <c r="Q223" s="26">
        <v>6153.44056</v>
      </c>
      <c r="R223" s="39">
        <f t="shared" si="50"/>
        <v>30.387836608709428</v>
      </c>
      <c r="S223" s="39">
        <f t="shared" si="48"/>
        <v>6.017585452750088</v>
      </c>
      <c r="T223" s="39">
        <f t="shared" si="49"/>
        <v>33.824883234190594</v>
      </c>
      <c r="U223" s="35"/>
      <c r="V223" s="35"/>
      <c r="W223" s="35"/>
      <c r="X223" s="35"/>
      <c r="Y223" s="35"/>
      <c r="Z223" s="35"/>
    </row>
    <row r="224" spans="1:26" s="24" customFormat="1" ht="11.25" customHeight="1">
      <c r="A224" s="22"/>
      <c r="B224" s="22" t="s">
        <v>38</v>
      </c>
      <c r="C224" s="66"/>
      <c r="D224" s="25"/>
      <c r="E224" s="25"/>
      <c r="F224" s="25"/>
      <c r="G224" s="25"/>
      <c r="H224" s="25"/>
      <c r="I224" s="25"/>
      <c r="J224" s="25">
        <v>9</v>
      </c>
      <c r="K224" s="25"/>
      <c r="L224" s="25"/>
      <c r="M224" s="25"/>
      <c r="N224" s="25"/>
      <c r="O224" s="25"/>
      <c r="P224" s="25"/>
      <c r="Q224" s="26"/>
      <c r="R224" s="39">
        <f t="shared" si="50"/>
        <v>0</v>
      </c>
      <c r="S224" s="39">
        <f t="shared" si="48"/>
        <v>0.07071863129840905</v>
      </c>
      <c r="T224" s="39">
        <f t="shared" si="49"/>
        <v>0</v>
      </c>
      <c r="U224" s="35"/>
      <c r="V224" s="35"/>
      <c r="W224" s="35"/>
      <c r="X224" s="35"/>
      <c r="Y224" s="35"/>
      <c r="Z224" s="35"/>
    </row>
    <row r="225" spans="1:26" s="24" customFormat="1" ht="11.25" customHeight="1">
      <c r="A225" s="22"/>
      <c r="B225" s="22" t="s">
        <v>15</v>
      </c>
      <c r="C225" s="66"/>
      <c r="D225" s="25"/>
      <c r="E225" s="25">
        <v>62.75356</v>
      </c>
      <c r="F225" s="25">
        <v>41.55043</v>
      </c>
      <c r="G225" s="25">
        <v>51.34383</v>
      </c>
      <c r="H225" s="25">
        <v>176.66078</v>
      </c>
      <c r="I225" s="25">
        <v>112.48091</v>
      </c>
      <c r="J225" s="25">
        <v>42.78645</v>
      </c>
      <c r="K225" s="25">
        <v>15.84685</v>
      </c>
      <c r="L225" s="25"/>
      <c r="M225" s="25">
        <v>98.88432</v>
      </c>
      <c r="N225" s="25">
        <v>98.88432</v>
      </c>
      <c r="O225" s="25">
        <v>55.59074</v>
      </c>
      <c r="P225" s="25">
        <v>14.12018</v>
      </c>
      <c r="Q225" s="26">
        <v>32.5</v>
      </c>
      <c r="R225" s="39">
        <f t="shared" si="50"/>
        <v>0</v>
      </c>
      <c r="S225" s="39">
        <f t="shared" si="48"/>
        <v>0.33619990912420156</v>
      </c>
      <c r="T225" s="39">
        <f t="shared" si="49"/>
        <v>0.17864943918645643</v>
      </c>
      <c r="U225" s="35"/>
      <c r="V225" s="35"/>
      <c r="W225" s="35"/>
      <c r="X225" s="35"/>
      <c r="Y225" s="35"/>
      <c r="Z225" s="35"/>
    </row>
    <row r="226" spans="1:26" s="24" customFormat="1" ht="11.25" customHeight="1">
      <c r="A226" s="22"/>
      <c r="B226" s="22" t="s">
        <v>9</v>
      </c>
      <c r="C226" s="66"/>
      <c r="D226" s="25"/>
      <c r="E226" s="25"/>
      <c r="F226" s="25"/>
      <c r="G226" s="25"/>
      <c r="H226" s="25">
        <v>739.54944</v>
      </c>
      <c r="I226" s="25">
        <v>1671.67697</v>
      </c>
      <c r="J226" s="25">
        <v>1572.34626</v>
      </c>
      <c r="K226" s="25">
        <v>1441.45666</v>
      </c>
      <c r="L226" s="25">
        <v>425.88324</v>
      </c>
      <c r="M226" s="25">
        <v>248.95766</v>
      </c>
      <c r="N226" s="25">
        <v>242.10505</v>
      </c>
      <c r="O226" s="25">
        <v>169.55348</v>
      </c>
      <c r="P226" s="25">
        <v>219.29118</v>
      </c>
      <c r="Q226" s="26">
        <v>200.38</v>
      </c>
      <c r="R226" s="39">
        <f t="shared" si="50"/>
        <v>0</v>
      </c>
      <c r="S226" s="39">
        <f t="shared" si="48"/>
        <v>12.354908381596934</v>
      </c>
      <c r="T226" s="39">
        <f t="shared" si="49"/>
        <v>1.1014699884363734</v>
      </c>
      <c r="U226" s="35"/>
      <c r="V226" s="35"/>
      <c r="W226" s="35"/>
      <c r="X226" s="35"/>
      <c r="Y226" s="35"/>
      <c r="Z226" s="35"/>
    </row>
    <row r="227" spans="1:26" s="24" customFormat="1" ht="11.25" customHeight="1">
      <c r="A227" s="22"/>
      <c r="B227" s="22" t="s">
        <v>44</v>
      </c>
      <c r="C227" s="66"/>
      <c r="D227" s="25">
        <v>11.02938</v>
      </c>
      <c r="E227" s="25">
        <v>167.27893</v>
      </c>
      <c r="F227" s="25">
        <v>205.8053</v>
      </c>
      <c r="G227" s="25">
        <v>31.01168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6"/>
      <c r="R227" s="39">
        <f aca="true" t="shared" si="51" ref="R227:R232">+C227*100/C$217</f>
        <v>0</v>
      </c>
      <c r="S227" s="39">
        <f aca="true" t="shared" si="52" ref="S227:S232">+J227*100/J$217</f>
        <v>0</v>
      </c>
      <c r="T227" s="39">
        <f aca="true" t="shared" si="53" ref="T227:T232">+Q227*100/Q$217</f>
        <v>0</v>
      </c>
      <c r="U227" s="35"/>
      <c r="V227" s="35"/>
      <c r="W227" s="35"/>
      <c r="X227" s="35"/>
      <c r="Y227" s="35"/>
      <c r="Z227" s="35"/>
    </row>
    <row r="228" spans="1:26" s="24" customFormat="1" ht="11.25" customHeight="1">
      <c r="A228" s="22"/>
      <c r="B228" s="22" t="s">
        <v>12</v>
      </c>
      <c r="C228" s="66"/>
      <c r="D228" s="25"/>
      <c r="E228" s="25">
        <v>48.05849</v>
      </c>
      <c r="F228" s="25">
        <v>81.42</v>
      </c>
      <c r="G228" s="25">
        <v>81.6</v>
      </c>
      <c r="H228" s="25">
        <v>67.1</v>
      </c>
      <c r="I228" s="25">
        <v>144.2</v>
      </c>
      <c r="J228" s="25">
        <v>80.8</v>
      </c>
      <c r="K228" s="25">
        <v>41.7</v>
      </c>
      <c r="L228" s="25">
        <v>303.5</v>
      </c>
      <c r="M228" s="25">
        <v>44.7</v>
      </c>
      <c r="N228" s="25">
        <v>34.5</v>
      </c>
      <c r="O228" s="25">
        <v>68</v>
      </c>
      <c r="P228" s="25">
        <v>135</v>
      </c>
      <c r="Q228" s="26">
        <v>164.6</v>
      </c>
      <c r="R228" s="39">
        <f t="shared" si="51"/>
        <v>0</v>
      </c>
      <c r="S228" s="39">
        <f t="shared" si="52"/>
        <v>0.6348961565457168</v>
      </c>
      <c r="T228" s="39">
        <f t="shared" si="53"/>
        <v>0.9047906981566378</v>
      </c>
      <c r="U228" s="35"/>
      <c r="V228" s="35"/>
      <c r="W228" s="35"/>
      <c r="X228" s="35"/>
      <c r="Y228" s="35"/>
      <c r="Z228" s="35"/>
    </row>
    <row r="229" spans="1:26" s="24" customFormat="1" ht="11.25" customHeight="1">
      <c r="A229" s="22"/>
      <c r="B229" s="22" t="s">
        <v>35</v>
      </c>
      <c r="C229" s="66"/>
      <c r="D229" s="25"/>
      <c r="E229" s="25"/>
      <c r="F229" s="25"/>
      <c r="G229" s="25"/>
      <c r="H229" s="25"/>
      <c r="I229" s="25"/>
      <c r="J229" s="25"/>
      <c r="K229" s="25"/>
      <c r="L229" s="25"/>
      <c r="M229" s="25">
        <v>12.96</v>
      </c>
      <c r="N229" s="25"/>
      <c r="O229" s="25"/>
      <c r="P229" s="25"/>
      <c r="Q229" s="26"/>
      <c r="R229" s="39">
        <f t="shared" si="51"/>
        <v>0</v>
      </c>
      <c r="S229" s="39">
        <f t="shared" si="52"/>
        <v>0</v>
      </c>
      <c r="T229" s="39">
        <f t="shared" si="53"/>
        <v>0</v>
      </c>
      <c r="U229" s="35"/>
      <c r="V229" s="35"/>
      <c r="W229" s="35"/>
      <c r="X229" s="35"/>
      <c r="Y229" s="35"/>
      <c r="Z229" s="35"/>
    </row>
    <row r="230" spans="1:26" s="24" customFormat="1" ht="11.25" customHeight="1">
      <c r="A230" s="22"/>
      <c r="B230" s="22" t="s">
        <v>7</v>
      </c>
      <c r="C230" s="66">
        <v>16.66419</v>
      </c>
      <c r="D230" s="25">
        <v>61.34354</v>
      </c>
      <c r="E230" s="25">
        <v>131.13992</v>
      </c>
      <c r="F230" s="25">
        <v>275.80441</v>
      </c>
      <c r="G230" s="25">
        <v>506.98544</v>
      </c>
      <c r="H230" s="25">
        <v>644.4</v>
      </c>
      <c r="I230" s="25">
        <v>411.6</v>
      </c>
      <c r="J230" s="25">
        <v>378.6</v>
      </c>
      <c r="K230" s="25">
        <v>438</v>
      </c>
      <c r="L230" s="25">
        <v>538.2</v>
      </c>
      <c r="M230" s="25">
        <v>721.904</v>
      </c>
      <c r="N230" s="25">
        <v>1017.8</v>
      </c>
      <c r="O230" s="25">
        <v>733.6</v>
      </c>
      <c r="P230" s="25">
        <v>705.2</v>
      </c>
      <c r="Q230" s="26">
        <v>652</v>
      </c>
      <c r="R230" s="39">
        <f t="shared" si="51"/>
        <v>7.8229665577156675</v>
      </c>
      <c r="S230" s="39">
        <f t="shared" si="52"/>
        <v>2.9748970899530742</v>
      </c>
      <c r="T230" s="39">
        <f t="shared" si="53"/>
        <v>3.583982595371372</v>
      </c>
      <c r="U230" s="35"/>
      <c r="V230" s="35"/>
      <c r="W230" s="35"/>
      <c r="X230" s="35"/>
      <c r="Y230" s="35"/>
      <c r="Z230" s="35"/>
    </row>
    <row r="231" spans="1:26" s="24" customFormat="1" ht="11.25" customHeight="1">
      <c r="A231" s="22"/>
      <c r="B231" s="22" t="s">
        <v>34</v>
      </c>
      <c r="C231" s="66"/>
      <c r="D231" s="25"/>
      <c r="E231" s="25"/>
      <c r="F231" s="25"/>
      <c r="G231" s="25"/>
      <c r="H231" s="25"/>
      <c r="I231" s="25"/>
      <c r="J231" s="25">
        <v>15.3</v>
      </c>
      <c r="K231" s="25">
        <v>8.2</v>
      </c>
      <c r="L231" s="25">
        <v>89</v>
      </c>
      <c r="M231" s="25">
        <v>225.7</v>
      </c>
      <c r="N231" s="25">
        <v>253.4</v>
      </c>
      <c r="O231" s="25">
        <v>366.2</v>
      </c>
      <c r="P231" s="25">
        <v>384.9</v>
      </c>
      <c r="Q231" s="26">
        <v>346.7</v>
      </c>
      <c r="R231" s="39">
        <f t="shared" si="51"/>
        <v>0</v>
      </c>
      <c r="S231" s="39">
        <f t="shared" si="52"/>
        <v>0.12022167320729539</v>
      </c>
      <c r="T231" s="39">
        <f t="shared" si="53"/>
        <v>1.9057772481829058</v>
      </c>
      <c r="U231" s="35"/>
      <c r="V231" s="35"/>
      <c r="W231" s="35"/>
      <c r="X231" s="35"/>
      <c r="Y231" s="35"/>
      <c r="Z231" s="35"/>
    </row>
    <row r="232" spans="1:26" s="24" customFormat="1" ht="11.25" customHeight="1">
      <c r="A232" s="22"/>
      <c r="B232" s="22" t="s">
        <v>40</v>
      </c>
      <c r="C232" s="66"/>
      <c r="D232" s="25">
        <v>1.69057</v>
      </c>
      <c r="E232" s="25">
        <v>57.9624</v>
      </c>
      <c r="F232" s="25">
        <v>128.16242</v>
      </c>
      <c r="G232" s="25">
        <v>121.78985</v>
      </c>
      <c r="H232" s="25">
        <v>148.844</v>
      </c>
      <c r="I232" s="25">
        <v>288.3</v>
      </c>
      <c r="J232" s="25">
        <v>310.004</v>
      </c>
      <c r="K232" s="25">
        <v>276.223</v>
      </c>
      <c r="L232" s="25">
        <v>290.891</v>
      </c>
      <c r="M232" s="25">
        <v>462.209</v>
      </c>
      <c r="N232" s="25">
        <v>300.126</v>
      </c>
      <c r="O232" s="25">
        <v>166.004</v>
      </c>
      <c r="P232" s="25">
        <v>511.071</v>
      </c>
      <c r="Q232" s="26">
        <v>346.313</v>
      </c>
      <c r="R232" s="39">
        <f t="shared" si="51"/>
        <v>0</v>
      </c>
      <c r="S232" s="39">
        <f t="shared" si="52"/>
        <v>2.435895397448</v>
      </c>
      <c r="T232" s="39">
        <f t="shared" si="53"/>
        <v>1.9036499456301315</v>
      </c>
      <c r="U232" s="35"/>
      <c r="V232" s="35"/>
      <c r="W232" s="35"/>
      <c r="X232" s="35"/>
      <c r="Y232" s="35"/>
      <c r="Z232" s="35"/>
    </row>
    <row r="233" spans="1:26" s="24" customFormat="1" ht="11.25" customHeight="1">
      <c r="A233" s="22"/>
      <c r="B233" s="22" t="s">
        <v>6</v>
      </c>
      <c r="C233" s="66">
        <v>131.62103</v>
      </c>
      <c r="D233" s="25">
        <v>122.44386</v>
      </c>
      <c r="E233" s="25">
        <v>260.12309</v>
      </c>
      <c r="F233" s="25">
        <v>354.72301</v>
      </c>
      <c r="G233" s="25">
        <v>447.25905</v>
      </c>
      <c r="H233" s="25">
        <v>498.1917</v>
      </c>
      <c r="I233" s="25">
        <v>548.175</v>
      </c>
      <c r="J233" s="25">
        <v>651.13</v>
      </c>
      <c r="K233" s="25">
        <v>923.04</v>
      </c>
      <c r="L233" s="25">
        <v>1686.66</v>
      </c>
      <c r="M233" s="25">
        <v>2960.265</v>
      </c>
      <c r="N233" s="25">
        <v>3362.625</v>
      </c>
      <c r="O233" s="25">
        <v>3579.3</v>
      </c>
      <c r="P233" s="25">
        <v>3849.855</v>
      </c>
      <c r="Q233" s="26">
        <v>3827.64</v>
      </c>
      <c r="R233" s="39">
        <f t="shared" si="50"/>
        <v>61.7891968335749</v>
      </c>
      <c r="S233" s="39">
        <f t="shared" si="48"/>
        <v>5.116335821925898</v>
      </c>
      <c r="T233" s="39">
        <f t="shared" si="49"/>
        <v>21.040176597158403</v>
      </c>
      <c r="U233" s="35"/>
      <c r="V233" s="35"/>
      <c r="W233" s="35"/>
      <c r="X233" s="35"/>
      <c r="Y233" s="35"/>
      <c r="Z233" s="35"/>
    </row>
    <row r="234" spans="1:26" s="24" customFormat="1" ht="11.25" customHeight="1">
      <c r="A234" s="22"/>
      <c r="B234" s="22" t="s">
        <v>14</v>
      </c>
      <c r="C234" s="66"/>
      <c r="D234" s="25"/>
      <c r="E234" s="25"/>
      <c r="F234" s="25">
        <v>69.15714</v>
      </c>
      <c r="G234" s="25">
        <v>3.64477</v>
      </c>
      <c r="H234" s="25"/>
      <c r="I234" s="25"/>
      <c r="J234" s="25"/>
      <c r="K234" s="25"/>
      <c r="L234" s="25"/>
      <c r="M234" s="25"/>
      <c r="N234" s="25"/>
      <c r="O234" s="25">
        <v>26</v>
      </c>
      <c r="P234" s="25">
        <v>67.6</v>
      </c>
      <c r="Q234" s="26">
        <v>52</v>
      </c>
      <c r="R234" s="39">
        <f t="shared" si="50"/>
        <v>0</v>
      </c>
      <c r="S234" s="39">
        <f t="shared" si="48"/>
        <v>0</v>
      </c>
      <c r="T234" s="39">
        <f t="shared" si="49"/>
        <v>0.2858391026983303</v>
      </c>
      <c r="U234" s="35"/>
      <c r="V234" s="35"/>
      <c r="W234" s="35"/>
      <c r="X234" s="35"/>
      <c r="Y234" s="35"/>
      <c r="Z234" s="35"/>
    </row>
    <row r="235" spans="1:26" s="24" customFormat="1" ht="11.25" customHeight="1">
      <c r="A235" s="22"/>
      <c r="B235" s="22" t="s">
        <v>8</v>
      </c>
      <c r="C235" s="66"/>
      <c r="D235" s="25"/>
      <c r="E235" s="25"/>
      <c r="F235" s="25">
        <v>20.94848</v>
      </c>
      <c r="G235" s="25">
        <v>54.5892</v>
      </c>
      <c r="H235" s="25">
        <v>151.47648</v>
      </c>
      <c r="I235" s="25">
        <v>66.75118</v>
      </c>
      <c r="J235" s="25">
        <v>266.36731</v>
      </c>
      <c r="K235" s="25">
        <v>301.09174</v>
      </c>
      <c r="L235" s="25">
        <v>522.41999</v>
      </c>
      <c r="M235" s="25">
        <v>122.4</v>
      </c>
      <c r="N235" s="25">
        <v>20.5</v>
      </c>
      <c r="O235" s="25">
        <v>266.4</v>
      </c>
      <c r="P235" s="25">
        <v>336.3</v>
      </c>
      <c r="Q235" s="26">
        <v>133.8</v>
      </c>
      <c r="R235" s="39">
        <f t="shared" si="50"/>
        <v>0</v>
      </c>
      <c r="S235" s="39">
        <f t="shared" si="48"/>
        <v>2.0930146206487805</v>
      </c>
      <c r="T235" s="39">
        <f t="shared" si="49"/>
        <v>0.7354859988660883</v>
      </c>
      <c r="U235" s="35"/>
      <c r="V235" s="35"/>
      <c r="W235" s="35"/>
      <c r="X235" s="35"/>
      <c r="Y235" s="35"/>
      <c r="Z235" s="35"/>
    </row>
    <row r="236" spans="1:26" s="24" customFormat="1" ht="11.25" customHeight="1">
      <c r="A236" s="22"/>
      <c r="B236" s="22" t="s">
        <v>16</v>
      </c>
      <c r="C236" s="66"/>
      <c r="D236" s="25"/>
      <c r="E236" s="25"/>
      <c r="F236" s="25"/>
      <c r="G236" s="25"/>
      <c r="H236" s="25">
        <v>24.40416</v>
      </c>
      <c r="I236" s="25">
        <v>26.62272</v>
      </c>
      <c r="J236" s="25">
        <v>55.464</v>
      </c>
      <c r="K236" s="25">
        <v>49.34074</v>
      </c>
      <c r="L236" s="25">
        <v>91.0928</v>
      </c>
      <c r="M236" s="25"/>
      <c r="N236" s="25"/>
      <c r="O236" s="25"/>
      <c r="P236" s="25"/>
      <c r="Q236" s="26"/>
      <c r="R236" s="39">
        <f t="shared" si="50"/>
        <v>0</v>
      </c>
      <c r="S236" s="39">
        <f t="shared" si="48"/>
        <v>0.4358153518149955</v>
      </c>
      <c r="T236" s="39">
        <f t="shared" si="49"/>
        <v>0</v>
      </c>
      <c r="U236" s="35"/>
      <c r="V236" s="35"/>
      <c r="W236" s="35"/>
      <c r="X236" s="35"/>
      <c r="Y236" s="35"/>
      <c r="Z236" s="35"/>
    </row>
    <row r="237" spans="1:26" s="24" customFormat="1" ht="11.25" customHeight="1">
      <c r="A237" s="22"/>
      <c r="B237" s="22" t="s">
        <v>46</v>
      </c>
      <c r="C237" s="66"/>
      <c r="D237" s="25"/>
      <c r="E237" s="25"/>
      <c r="F237" s="25"/>
      <c r="G237" s="25"/>
      <c r="H237" s="25"/>
      <c r="I237" s="25"/>
      <c r="J237" s="25"/>
      <c r="K237" s="25"/>
      <c r="L237" s="25">
        <v>207.9</v>
      </c>
      <c r="M237" s="25">
        <v>237.6</v>
      </c>
      <c r="N237" s="25">
        <v>235.4</v>
      </c>
      <c r="O237" s="25">
        <v>86.4</v>
      </c>
      <c r="P237" s="25">
        <v>67.5</v>
      </c>
      <c r="Q237" s="26">
        <v>84.5</v>
      </c>
      <c r="R237" s="39">
        <f t="shared" si="50"/>
        <v>0</v>
      </c>
      <c r="S237" s="39">
        <f t="shared" si="48"/>
        <v>0</v>
      </c>
      <c r="T237" s="39">
        <f t="shared" si="49"/>
        <v>0.4644885418847867</v>
      </c>
      <c r="U237" s="35"/>
      <c r="V237" s="35"/>
      <c r="W237" s="35"/>
      <c r="X237" s="35"/>
      <c r="Y237" s="35"/>
      <c r="Z237" s="35"/>
    </row>
    <row r="238" spans="1:26" s="24" customFormat="1" ht="11.25" customHeight="1">
      <c r="A238" s="22"/>
      <c r="B238" s="22" t="s">
        <v>5</v>
      </c>
      <c r="C238" s="66"/>
      <c r="D238" s="25"/>
      <c r="E238" s="25">
        <v>10.64904</v>
      </c>
      <c r="F238" s="25">
        <v>21.29808</v>
      </c>
      <c r="G238" s="25">
        <v>59.31168</v>
      </c>
      <c r="H238" s="25">
        <v>71.641</v>
      </c>
      <c r="I238" s="25">
        <v>90.426</v>
      </c>
      <c r="J238" s="25">
        <v>607.684</v>
      </c>
      <c r="K238" s="25">
        <v>657.266</v>
      </c>
      <c r="L238" s="25">
        <v>955.296</v>
      </c>
      <c r="M238" s="25">
        <v>13.4</v>
      </c>
      <c r="N238" s="25"/>
      <c r="O238" s="25"/>
      <c r="P238" s="25">
        <v>63.2</v>
      </c>
      <c r="Q238" s="26">
        <v>125.8</v>
      </c>
      <c r="R238" s="39">
        <f t="shared" si="50"/>
        <v>0</v>
      </c>
      <c r="S238" s="39">
        <f t="shared" si="48"/>
        <v>4.774953415771378</v>
      </c>
      <c r="T238" s="39">
        <f t="shared" si="49"/>
        <v>0.6915107522971145</v>
      </c>
      <c r="U238" s="35"/>
      <c r="V238" s="35"/>
      <c r="W238" s="35"/>
      <c r="X238" s="35"/>
      <c r="Y238" s="35"/>
      <c r="Z238" s="35"/>
    </row>
    <row r="239" spans="1:26" s="52" customFormat="1" ht="12.75">
      <c r="A239" s="47" t="s">
        <v>33</v>
      </c>
      <c r="B239" s="48"/>
      <c r="C239" s="72">
        <v>25130.68373</v>
      </c>
      <c r="D239" s="49">
        <v>42306.92073</v>
      </c>
      <c r="E239" s="49">
        <v>49062.61094</v>
      </c>
      <c r="F239" s="49">
        <v>25629.22698</v>
      </c>
      <c r="G239" s="49">
        <v>10256.95152</v>
      </c>
      <c r="H239" s="49">
        <v>10535.21141</v>
      </c>
      <c r="I239" s="49">
        <v>12313.60777</v>
      </c>
      <c r="J239" s="49">
        <v>14375.90224</v>
      </c>
      <c r="K239" s="49">
        <v>16676.92503</v>
      </c>
      <c r="L239" s="49">
        <v>18327.02031</v>
      </c>
      <c r="M239" s="49">
        <v>25007.45069</v>
      </c>
      <c r="N239" s="49">
        <v>27337.454859999998</v>
      </c>
      <c r="O239" s="49">
        <v>27957.599009999998</v>
      </c>
      <c r="P239" s="49">
        <v>22280.5514</v>
      </c>
      <c r="Q239" s="50">
        <v>21420.38007</v>
      </c>
      <c r="R239" s="51" t="s">
        <v>27</v>
      </c>
      <c r="S239" s="51" t="s">
        <v>27</v>
      </c>
      <c r="T239" s="51" t="s">
        <v>27</v>
      </c>
      <c r="U239" s="71"/>
      <c r="V239" s="71"/>
      <c r="W239" s="71"/>
      <c r="X239" s="71"/>
      <c r="Y239" s="71"/>
      <c r="Z239" s="71"/>
    </row>
    <row r="240" spans="1:26" s="24" customFormat="1" ht="12.75">
      <c r="A240" s="83" t="s">
        <v>24</v>
      </c>
      <c r="B240" s="84"/>
      <c r="C240" s="73">
        <f aca="true" t="shared" si="54" ref="C240:Q240">+C5+C33+C60+C161+C87+C112+C189+C138+C217+C239</f>
        <v>366231.1669399999</v>
      </c>
      <c r="D240" s="29">
        <f t="shared" si="54"/>
        <v>386532.91711</v>
      </c>
      <c r="E240" s="29">
        <f t="shared" si="54"/>
        <v>446317.12507</v>
      </c>
      <c r="F240" s="29">
        <f t="shared" si="54"/>
        <v>528236.4781</v>
      </c>
      <c r="G240" s="29">
        <f t="shared" si="54"/>
        <v>554570.32954</v>
      </c>
      <c r="H240" s="29">
        <f t="shared" si="54"/>
        <v>636197.59358</v>
      </c>
      <c r="I240" s="29">
        <f t="shared" si="54"/>
        <v>674478.84375</v>
      </c>
      <c r="J240" s="29">
        <f t="shared" si="54"/>
        <v>736125.6788700001</v>
      </c>
      <c r="K240" s="29">
        <f t="shared" si="54"/>
        <v>843894.46885</v>
      </c>
      <c r="L240" s="29">
        <f t="shared" si="54"/>
        <v>970361.3041000001</v>
      </c>
      <c r="M240" s="29">
        <f t="shared" si="54"/>
        <v>1097091.98688</v>
      </c>
      <c r="N240" s="29">
        <f t="shared" si="54"/>
        <v>1144532.31254</v>
      </c>
      <c r="O240" s="29">
        <f t="shared" si="54"/>
        <v>1261191.4007299999</v>
      </c>
      <c r="P240" s="29">
        <f t="shared" si="54"/>
        <v>1340288.721</v>
      </c>
      <c r="Q240" s="56">
        <f t="shared" si="54"/>
        <v>1338062.6356600001</v>
      </c>
      <c r="R240" s="30" t="s">
        <v>27</v>
      </c>
      <c r="S240" s="30" t="s">
        <v>27</v>
      </c>
      <c r="T240" s="30" t="s">
        <v>27</v>
      </c>
      <c r="U240" s="35"/>
      <c r="V240" s="35"/>
      <c r="W240" s="35"/>
      <c r="X240" s="35"/>
      <c r="Y240" s="35"/>
      <c r="Z240" s="35"/>
    </row>
    <row r="241" spans="1:26" s="24" customFormat="1" ht="12.75">
      <c r="A241" s="81" t="s">
        <v>29</v>
      </c>
      <c r="B241" s="82"/>
      <c r="C241" s="74">
        <v>10806.808</v>
      </c>
      <c r="D241" s="17">
        <v>17451.8154</v>
      </c>
      <c r="E241" s="17">
        <v>17474.788</v>
      </c>
      <c r="F241" s="18">
        <v>22854.161</v>
      </c>
      <c r="G241" s="18">
        <v>19896.901990000002</v>
      </c>
      <c r="H241" s="17">
        <v>9703.97783</v>
      </c>
      <c r="I241" s="17">
        <v>8071.7719071757</v>
      </c>
      <c r="J241" s="17">
        <v>11604.532200000001</v>
      </c>
      <c r="K241" s="17">
        <v>2099.65862</v>
      </c>
      <c r="L241" s="17">
        <v>15478.3476</v>
      </c>
      <c r="M241" s="17">
        <v>15070.42</v>
      </c>
      <c r="N241" s="17"/>
      <c r="O241" s="17"/>
      <c r="P241" s="17"/>
      <c r="Q241" s="19"/>
      <c r="R241" s="31"/>
      <c r="S241" s="31"/>
      <c r="T241" s="31"/>
      <c r="U241" s="35"/>
      <c r="V241" s="35"/>
      <c r="W241" s="35"/>
      <c r="X241" s="35"/>
      <c r="Y241" s="35"/>
      <c r="Z241" s="35"/>
    </row>
    <row r="242" spans="1:26" s="24" customFormat="1" ht="12.75">
      <c r="A242" s="83" t="s">
        <v>25</v>
      </c>
      <c r="B242" s="84"/>
      <c r="C242" s="73">
        <f aca="true" t="shared" si="55" ref="C242:P242">+C240+C241</f>
        <v>377037.9749399999</v>
      </c>
      <c r="D242" s="29">
        <f t="shared" si="55"/>
        <v>403984.73251</v>
      </c>
      <c r="E242" s="29">
        <f t="shared" si="55"/>
        <v>463791.91307</v>
      </c>
      <c r="F242" s="29">
        <f t="shared" si="55"/>
        <v>551090.6390999999</v>
      </c>
      <c r="G242" s="29">
        <f t="shared" si="55"/>
        <v>574467.23153</v>
      </c>
      <c r="H242" s="29">
        <f t="shared" si="55"/>
        <v>645901.57141</v>
      </c>
      <c r="I242" s="29">
        <f t="shared" si="55"/>
        <v>682550.6156571757</v>
      </c>
      <c r="J242" s="29">
        <f t="shared" si="55"/>
        <v>747730.2110700001</v>
      </c>
      <c r="K242" s="29">
        <f t="shared" si="55"/>
        <v>845994.12747</v>
      </c>
      <c r="L242" s="29">
        <f t="shared" si="55"/>
        <v>985839.6517</v>
      </c>
      <c r="M242" s="29">
        <f t="shared" si="55"/>
        <v>1112162.40688</v>
      </c>
      <c r="N242" s="29">
        <f t="shared" si="55"/>
        <v>1144532.31254</v>
      </c>
      <c r="O242" s="29">
        <f t="shared" si="55"/>
        <v>1261191.4007299999</v>
      </c>
      <c r="P242" s="29">
        <f t="shared" si="55"/>
        <v>1340288.721</v>
      </c>
      <c r="Q242" s="56">
        <f>+Q240+Q241</f>
        <v>1338062.6356600001</v>
      </c>
      <c r="R242" s="30" t="s">
        <v>27</v>
      </c>
      <c r="S242" s="30" t="s">
        <v>27</v>
      </c>
      <c r="T242" s="30" t="s">
        <v>27</v>
      </c>
      <c r="U242" s="35"/>
      <c r="V242" s="35"/>
      <c r="W242" s="35"/>
      <c r="X242" s="35"/>
      <c r="Y242" s="35"/>
      <c r="Z242" s="35"/>
    </row>
    <row r="243" spans="1:26" s="24" customFormat="1" ht="13.5" customHeight="1">
      <c r="A243" s="32" t="s">
        <v>50</v>
      </c>
      <c r="B243" s="6"/>
      <c r="C243" s="6"/>
      <c r="D243" s="33"/>
      <c r="E243" s="33"/>
      <c r="F243" s="33"/>
      <c r="G243" s="33"/>
      <c r="H243" s="33"/>
      <c r="I243" s="33"/>
      <c r="J243" s="33"/>
      <c r="K243" s="33"/>
      <c r="T243" s="35"/>
      <c r="U243" s="35"/>
      <c r="V243" s="35"/>
      <c r="W243" s="35"/>
      <c r="X243" s="35"/>
      <c r="Y243" s="35"/>
      <c r="Z243" s="35"/>
    </row>
    <row r="244" spans="1:26" s="24" customFormat="1" ht="10.5" customHeight="1">
      <c r="A244" s="32" t="s">
        <v>26</v>
      </c>
      <c r="B244" s="2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35"/>
      <c r="T244" s="35"/>
      <c r="U244" s="35"/>
      <c r="V244" s="35"/>
      <c r="W244" s="35"/>
      <c r="X244" s="35"/>
      <c r="Y244" s="35"/>
      <c r="Z244" s="35"/>
    </row>
    <row r="245" spans="1:26" s="24" customFormat="1" ht="10.5" customHeight="1">
      <c r="A245" s="53" t="s">
        <v>48</v>
      </c>
      <c r="B245" s="6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35"/>
      <c r="T245" s="35"/>
      <c r="U245" s="35"/>
      <c r="V245" s="35"/>
      <c r="W245" s="35"/>
      <c r="X245" s="35"/>
      <c r="Y245" s="35"/>
      <c r="Z245" s="35"/>
    </row>
    <row r="246" spans="1:26" s="24" customFormat="1" ht="10.5" customHeight="1">
      <c r="A246" s="37" t="s">
        <v>30</v>
      </c>
      <c r="B246" s="6"/>
      <c r="C246" s="6"/>
      <c r="D246" s="34"/>
      <c r="E246" s="34"/>
      <c r="F246" s="34"/>
      <c r="G246" s="34"/>
      <c r="H246" s="34"/>
      <c r="I246" s="34"/>
      <c r="J246" s="34"/>
      <c r="K246" s="34"/>
      <c r="L246" s="35"/>
      <c r="M246" s="35"/>
      <c r="N246" s="35"/>
      <c r="O246" s="35"/>
      <c r="P246" s="35"/>
      <c r="Q246" s="35"/>
      <c r="R246" s="35"/>
      <c r="T246" s="35"/>
      <c r="U246" s="35"/>
      <c r="V246" s="35"/>
      <c r="W246" s="35"/>
      <c r="X246" s="35"/>
      <c r="Y246" s="35"/>
      <c r="Z246" s="35"/>
    </row>
    <row r="247" spans="1:26" s="24" customFormat="1" ht="10.5" customHeight="1">
      <c r="A247" s="37" t="s">
        <v>31</v>
      </c>
      <c r="B247" s="6"/>
      <c r="C247" s="6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T247" s="35"/>
      <c r="U247" s="35"/>
      <c r="V247" s="35"/>
      <c r="W247" s="35"/>
      <c r="X247" s="35"/>
      <c r="Y247" s="35"/>
      <c r="Z247" s="35"/>
    </row>
    <row r="248" spans="1:26" s="24" customFormat="1" ht="12.75">
      <c r="A248" s="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5"/>
      <c r="T248" s="35"/>
      <c r="U248" s="35"/>
      <c r="V248" s="35"/>
      <c r="W248" s="35"/>
      <c r="X248" s="35"/>
      <c r="Y248" s="35"/>
      <c r="Z248" s="35"/>
    </row>
    <row r="249" spans="3:26" s="24" customFormat="1" ht="12.75">
      <c r="C249" s="45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35"/>
      <c r="T249" s="35"/>
      <c r="U249" s="35"/>
      <c r="V249" s="35"/>
      <c r="W249" s="35"/>
      <c r="X249" s="35"/>
      <c r="Y249" s="35"/>
      <c r="Z249" s="35"/>
    </row>
    <row r="250" spans="3:26" s="24" customFormat="1" ht="12.75">
      <c r="C250" s="33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5"/>
      <c r="T250" s="35"/>
      <c r="U250" s="35"/>
      <c r="V250" s="35"/>
      <c r="W250" s="35"/>
      <c r="X250" s="35"/>
      <c r="Y250" s="35"/>
      <c r="Z250" s="35"/>
    </row>
    <row r="251" spans="3:26" s="24" customFormat="1" ht="12.75"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T251" s="35"/>
      <c r="U251" s="35"/>
      <c r="V251" s="35"/>
      <c r="W251" s="35"/>
      <c r="X251" s="35"/>
      <c r="Y251" s="35"/>
      <c r="Z251" s="35"/>
    </row>
    <row r="252" spans="3:26" s="24" customFormat="1" ht="12.75"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T252" s="35"/>
      <c r="U252" s="35"/>
      <c r="V252" s="35"/>
      <c r="W252" s="35"/>
      <c r="X252" s="35"/>
      <c r="Y252" s="35"/>
      <c r="Z252" s="35"/>
    </row>
    <row r="253" spans="20:26" s="24" customFormat="1" ht="12.75">
      <c r="T253" s="35"/>
      <c r="U253" s="35"/>
      <c r="V253" s="35"/>
      <c r="W253" s="35"/>
      <c r="X253" s="35"/>
      <c r="Y253" s="35"/>
      <c r="Z253" s="35"/>
    </row>
    <row r="254" spans="20:26" s="24" customFormat="1" ht="12.75">
      <c r="T254" s="35"/>
      <c r="U254" s="35"/>
      <c r="V254" s="35"/>
      <c r="W254" s="35"/>
      <c r="X254" s="35"/>
      <c r="Y254" s="35"/>
      <c r="Z254" s="35"/>
    </row>
    <row r="255" spans="20:26" s="24" customFormat="1" ht="12.75">
      <c r="T255" s="35"/>
      <c r="U255" s="35"/>
      <c r="V255" s="35"/>
      <c r="W255" s="35"/>
      <c r="X255" s="35"/>
      <c r="Y255" s="35"/>
      <c r="Z255" s="35"/>
    </row>
    <row r="256" spans="20:26" s="24" customFormat="1" ht="12.75">
      <c r="T256" s="35"/>
      <c r="U256" s="35"/>
      <c r="V256" s="35"/>
      <c r="W256" s="35"/>
      <c r="X256" s="35"/>
      <c r="Y256" s="35"/>
      <c r="Z256" s="35"/>
    </row>
    <row r="257" spans="20:26" s="24" customFormat="1" ht="12.75">
      <c r="T257" s="35"/>
      <c r="U257" s="35"/>
      <c r="V257" s="35"/>
      <c r="W257" s="35"/>
      <c r="X257" s="35"/>
      <c r="Y257" s="35"/>
      <c r="Z257" s="35"/>
    </row>
    <row r="258" spans="20:26" s="24" customFormat="1" ht="12.75">
      <c r="T258" s="35"/>
      <c r="U258" s="35"/>
      <c r="V258" s="35"/>
      <c r="W258" s="35"/>
      <c r="X258" s="35"/>
      <c r="Y258" s="35"/>
      <c r="Z258" s="35"/>
    </row>
    <row r="259" spans="20:26" s="24" customFormat="1" ht="12.75">
      <c r="T259" s="35"/>
      <c r="U259" s="35"/>
      <c r="V259" s="35"/>
      <c r="W259" s="35"/>
      <c r="X259" s="35"/>
      <c r="Y259" s="35"/>
      <c r="Z259" s="35"/>
    </row>
    <row r="260" spans="20:26" s="24" customFormat="1" ht="12.75">
      <c r="T260" s="35"/>
      <c r="U260" s="35"/>
      <c r="V260" s="35"/>
      <c r="W260" s="35"/>
      <c r="X260" s="35"/>
      <c r="Y260" s="35"/>
      <c r="Z260" s="35"/>
    </row>
    <row r="261" spans="20:26" s="24" customFormat="1" ht="12.75">
      <c r="T261" s="35"/>
      <c r="U261" s="35"/>
      <c r="V261" s="35"/>
      <c r="W261" s="35"/>
      <c r="X261" s="35"/>
      <c r="Y261" s="35"/>
      <c r="Z261" s="35"/>
    </row>
    <row r="262" spans="20:26" s="24" customFormat="1" ht="12.75">
      <c r="T262" s="35"/>
      <c r="U262" s="35"/>
      <c r="V262" s="35"/>
      <c r="W262" s="35"/>
      <c r="X262" s="35"/>
      <c r="Y262" s="35"/>
      <c r="Z262" s="35"/>
    </row>
    <row r="263" spans="20:26" s="24" customFormat="1" ht="12.75">
      <c r="T263" s="35"/>
      <c r="U263" s="35"/>
      <c r="V263" s="35"/>
      <c r="W263" s="35"/>
      <c r="X263" s="35"/>
      <c r="Y263" s="35"/>
      <c r="Z263" s="35"/>
    </row>
    <row r="264" spans="20:26" s="24" customFormat="1" ht="12.75">
      <c r="T264" s="35"/>
      <c r="U264" s="35"/>
      <c r="V264" s="35"/>
      <c r="W264" s="35"/>
      <c r="X264" s="35"/>
      <c r="Y264" s="35"/>
      <c r="Z264" s="35"/>
    </row>
    <row r="265" spans="20:26" s="24" customFormat="1" ht="12.75">
      <c r="T265" s="35"/>
      <c r="U265" s="35"/>
      <c r="V265" s="35"/>
      <c r="W265" s="35"/>
      <c r="X265" s="35"/>
      <c r="Y265" s="35"/>
      <c r="Z265" s="35"/>
    </row>
    <row r="266" spans="20:26" s="24" customFormat="1" ht="12.75">
      <c r="T266" s="35"/>
      <c r="U266" s="35"/>
      <c r="V266" s="35"/>
      <c r="W266" s="35"/>
      <c r="X266" s="35"/>
      <c r="Y266" s="35"/>
      <c r="Z266" s="35"/>
    </row>
    <row r="267" spans="20:26" s="24" customFormat="1" ht="12.75">
      <c r="T267" s="35"/>
      <c r="U267" s="35"/>
      <c r="V267" s="35"/>
      <c r="W267" s="35"/>
      <c r="X267" s="35"/>
      <c r="Y267" s="35"/>
      <c r="Z267" s="35"/>
    </row>
    <row r="268" spans="20:26" s="24" customFormat="1" ht="12.75">
      <c r="T268" s="35"/>
      <c r="U268" s="35"/>
      <c r="V268" s="35"/>
      <c r="W268" s="35"/>
      <c r="X268" s="35"/>
      <c r="Y268" s="35"/>
      <c r="Z268" s="35"/>
    </row>
    <row r="269" spans="20:26" s="24" customFormat="1" ht="12.75">
      <c r="T269" s="35"/>
      <c r="U269" s="35"/>
      <c r="V269" s="35"/>
      <c r="W269" s="35"/>
      <c r="X269" s="35"/>
      <c r="Y269" s="35"/>
      <c r="Z269" s="35"/>
    </row>
    <row r="270" spans="20:26" s="24" customFormat="1" ht="12.75">
      <c r="T270" s="35"/>
      <c r="U270" s="35"/>
      <c r="V270" s="35"/>
      <c r="W270" s="35"/>
      <c r="X270" s="35"/>
      <c r="Y270" s="35"/>
      <c r="Z270" s="35"/>
    </row>
    <row r="271" spans="20:26" s="24" customFormat="1" ht="12.75">
      <c r="T271" s="35"/>
      <c r="U271" s="35"/>
      <c r="V271" s="35"/>
      <c r="W271" s="35"/>
      <c r="X271" s="35"/>
      <c r="Y271" s="35"/>
      <c r="Z271" s="35"/>
    </row>
    <row r="272" spans="20:26" s="24" customFormat="1" ht="12.75">
      <c r="T272" s="35"/>
      <c r="U272" s="35"/>
      <c r="V272" s="35"/>
      <c r="W272" s="35"/>
      <c r="X272" s="35"/>
      <c r="Y272" s="35"/>
      <c r="Z272" s="35"/>
    </row>
    <row r="273" spans="20:26" s="24" customFormat="1" ht="12.75">
      <c r="T273" s="35"/>
      <c r="U273" s="35"/>
      <c r="V273" s="35"/>
      <c r="W273" s="35"/>
      <c r="X273" s="35"/>
      <c r="Y273" s="35"/>
      <c r="Z273" s="35"/>
    </row>
    <row r="274" spans="20:26" s="24" customFormat="1" ht="12.75">
      <c r="T274" s="35"/>
      <c r="U274" s="35"/>
      <c r="V274" s="35"/>
      <c r="W274" s="35"/>
      <c r="X274" s="35"/>
      <c r="Y274" s="35"/>
      <c r="Z274" s="35"/>
    </row>
    <row r="275" spans="20:26" s="24" customFormat="1" ht="12.75">
      <c r="T275" s="35"/>
      <c r="U275" s="35"/>
      <c r="V275" s="35"/>
      <c r="W275" s="35"/>
      <c r="X275" s="35"/>
      <c r="Y275" s="35"/>
      <c r="Z275" s="35"/>
    </row>
    <row r="276" spans="20:26" s="24" customFormat="1" ht="12.75">
      <c r="T276" s="35"/>
      <c r="U276" s="35"/>
      <c r="V276" s="35"/>
      <c r="W276" s="35"/>
      <c r="X276" s="35"/>
      <c r="Y276" s="35"/>
      <c r="Z276" s="35"/>
    </row>
    <row r="277" spans="20:26" s="24" customFormat="1" ht="12.75">
      <c r="T277" s="35"/>
      <c r="U277" s="35"/>
      <c r="V277" s="35"/>
      <c r="W277" s="35"/>
      <c r="X277" s="35"/>
      <c r="Y277" s="35"/>
      <c r="Z277" s="35"/>
    </row>
    <row r="278" spans="20:26" s="24" customFormat="1" ht="12.75">
      <c r="T278" s="35"/>
      <c r="U278" s="35"/>
      <c r="V278" s="35"/>
      <c r="W278" s="35"/>
      <c r="X278" s="35"/>
      <c r="Y278" s="35"/>
      <c r="Z278" s="35"/>
    </row>
    <row r="279" spans="20:26" s="24" customFormat="1" ht="12.75">
      <c r="T279" s="35"/>
      <c r="U279" s="35"/>
      <c r="V279" s="35"/>
      <c r="W279" s="35"/>
      <c r="X279" s="35"/>
      <c r="Y279" s="35"/>
      <c r="Z279" s="35"/>
    </row>
    <row r="280" spans="20:26" s="24" customFormat="1" ht="12.75">
      <c r="T280" s="35"/>
      <c r="U280" s="35"/>
      <c r="V280" s="35"/>
      <c r="W280" s="35"/>
      <c r="X280" s="35"/>
      <c r="Y280" s="35"/>
      <c r="Z280" s="35"/>
    </row>
    <row r="281" spans="20:26" s="24" customFormat="1" ht="12.75">
      <c r="T281" s="35"/>
      <c r="U281" s="35"/>
      <c r="V281" s="35"/>
      <c r="W281" s="35"/>
      <c r="X281" s="35"/>
      <c r="Y281" s="35"/>
      <c r="Z281" s="35"/>
    </row>
    <row r="282" spans="20:26" s="24" customFormat="1" ht="12.75">
      <c r="T282" s="35"/>
      <c r="U282" s="35"/>
      <c r="V282" s="35"/>
      <c r="W282" s="35"/>
      <c r="X282" s="35"/>
      <c r="Y282" s="35"/>
      <c r="Z282" s="35"/>
    </row>
    <row r="283" spans="20:26" s="24" customFormat="1" ht="12.75">
      <c r="T283" s="35"/>
      <c r="U283" s="35"/>
      <c r="V283" s="35"/>
      <c r="W283" s="35"/>
      <c r="X283" s="35"/>
      <c r="Y283" s="35"/>
      <c r="Z283" s="35"/>
    </row>
    <row r="284" spans="20:26" s="24" customFormat="1" ht="12.75">
      <c r="T284" s="35"/>
      <c r="U284" s="35"/>
      <c r="V284" s="35"/>
      <c r="W284" s="35"/>
      <c r="X284" s="35"/>
      <c r="Y284" s="35"/>
      <c r="Z284" s="35"/>
    </row>
    <row r="285" spans="20:26" s="24" customFormat="1" ht="12.75">
      <c r="T285" s="35"/>
      <c r="U285" s="35"/>
      <c r="V285" s="35"/>
      <c r="W285" s="35"/>
      <c r="X285" s="35"/>
      <c r="Y285" s="35"/>
      <c r="Z285" s="35"/>
    </row>
    <row r="286" spans="20:26" s="24" customFormat="1" ht="12.75">
      <c r="T286" s="35"/>
      <c r="U286" s="35"/>
      <c r="V286" s="35"/>
      <c r="W286" s="35"/>
      <c r="X286" s="35"/>
      <c r="Y286" s="35"/>
      <c r="Z286" s="35"/>
    </row>
    <row r="287" spans="20:26" s="24" customFormat="1" ht="12.75">
      <c r="T287" s="35"/>
      <c r="U287" s="35"/>
      <c r="V287" s="35"/>
      <c r="W287" s="35"/>
      <c r="X287" s="35"/>
      <c r="Y287" s="35"/>
      <c r="Z287" s="35"/>
    </row>
    <row r="288" spans="20:26" s="24" customFormat="1" ht="12.75">
      <c r="T288" s="35"/>
      <c r="U288" s="35"/>
      <c r="V288" s="35"/>
      <c r="W288" s="35"/>
      <c r="X288" s="35"/>
      <c r="Y288" s="35"/>
      <c r="Z288" s="35"/>
    </row>
    <row r="289" spans="20:26" s="24" customFormat="1" ht="12.75">
      <c r="T289" s="35"/>
      <c r="U289" s="35"/>
      <c r="V289" s="35"/>
      <c r="W289" s="35"/>
      <c r="X289" s="35"/>
      <c r="Y289" s="35"/>
      <c r="Z289" s="35"/>
    </row>
    <row r="290" spans="20:26" s="24" customFormat="1" ht="12.75">
      <c r="T290" s="35"/>
      <c r="U290" s="35"/>
      <c r="V290" s="35"/>
      <c r="W290" s="35"/>
      <c r="X290" s="35"/>
      <c r="Y290" s="35"/>
      <c r="Z290" s="35"/>
    </row>
    <row r="291" spans="20:26" s="24" customFormat="1" ht="12.75">
      <c r="T291" s="35"/>
      <c r="U291" s="35"/>
      <c r="V291" s="35"/>
      <c r="W291" s="35"/>
      <c r="X291" s="35"/>
      <c r="Y291" s="35"/>
      <c r="Z291" s="35"/>
    </row>
    <row r="292" spans="20:26" s="24" customFormat="1" ht="12.75">
      <c r="T292" s="35"/>
      <c r="U292" s="35"/>
      <c r="V292" s="35"/>
      <c r="W292" s="35"/>
      <c r="X292" s="35"/>
      <c r="Y292" s="35"/>
      <c r="Z292" s="35"/>
    </row>
    <row r="293" spans="20:26" s="24" customFormat="1" ht="12.75">
      <c r="T293" s="35"/>
      <c r="U293" s="35"/>
      <c r="V293" s="35"/>
      <c r="W293" s="35"/>
      <c r="X293" s="35"/>
      <c r="Y293" s="35"/>
      <c r="Z293" s="35"/>
    </row>
    <row r="294" spans="20:26" s="24" customFormat="1" ht="12.75">
      <c r="T294" s="35"/>
      <c r="U294" s="35"/>
      <c r="V294" s="35"/>
      <c r="W294" s="35"/>
      <c r="X294" s="35"/>
      <c r="Y294" s="35"/>
      <c r="Z294" s="35"/>
    </row>
    <row r="295" spans="20:26" s="24" customFormat="1" ht="12.75">
      <c r="T295" s="35"/>
      <c r="U295" s="35"/>
      <c r="V295" s="35"/>
      <c r="W295" s="35"/>
      <c r="X295" s="35"/>
      <c r="Y295" s="35"/>
      <c r="Z295" s="35"/>
    </row>
    <row r="296" spans="20:26" s="24" customFormat="1" ht="12.75">
      <c r="T296" s="35"/>
      <c r="U296" s="35"/>
      <c r="V296" s="35"/>
      <c r="W296" s="35"/>
      <c r="X296" s="35"/>
      <c r="Y296" s="35"/>
      <c r="Z296" s="35"/>
    </row>
    <row r="297" spans="20:26" s="24" customFormat="1" ht="12.75">
      <c r="T297" s="35"/>
      <c r="U297" s="35"/>
      <c r="V297" s="35"/>
      <c r="W297" s="35"/>
      <c r="X297" s="35"/>
      <c r="Y297" s="35"/>
      <c r="Z297" s="35"/>
    </row>
    <row r="298" spans="20:26" s="24" customFormat="1" ht="12.75">
      <c r="T298" s="35"/>
      <c r="U298" s="35"/>
      <c r="V298" s="35"/>
      <c r="W298" s="35"/>
      <c r="X298" s="35"/>
      <c r="Y298" s="35"/>
      <c r="Z298" s="35"/>
    </row>
    <row r="299" spans="20:26" s="24" customFormat="1" ht="12.75">
      <c r="T299" s="35"/>
      <c r="U299" s="35"/>
      <c r="V299" s="35"/>
      <c r="W299" s="35"/>
      <c r="X299" s="35"/>
      <c r="Y299" s="35"/>
      <c r="Z299" s="35"/>
    </row>
    <row r="300" spans="20:26" s="24" customFormat="1" ht="12.75">
      <c r="T300" s="35"/>
      <c r="U300" s="35"/>
      <c r="V300" s="35"/>
      <c r="W300" s="35"/>
      <c r="X300" s="35"/>
      <c r="Y300" s="35"/>
      <c r="Z300" s="35"/>
    </row>
    <row r="301" spans="20:26" s="24" customFormat="1" ht="12.75">
      <c r="T301" s="35"/>
      <c r="U301" s="35"/>
      <c r="V301" s="35"/>
      <c r="W301" s="35"/>
      <c r="X301" s="35"/>
      <c r="Y301" s="35"/>
      <c r="Z301" s="35"/>
    </row>
    <row r="302" spans="20:26" s="24" customFormat="1" ht="12.75">
      <c r="T302" s="35"/>
      <c r="U302" s="35"/>
      <c r="V302" s="35"/>
      <c r="W302" s="35"/>
      <c r="X302" s="35"/>
      <c r="Y302" s="35"/>
      <c r="Z302" s="35"/>
    </row>
    <row r="303" spans="20:26" s="24" customFormat="1" ht="12.75">
      <c r="T303" s="35"/>
      <c r="U303" s="35"/>
      <c r="V303" s="35"/>
      <c r="W303" s="35"/>
      <c r="X303" s="35"/>
      <c r="Y303" s="35"/>
      <c r="Z303" s="35"/>
    </row>
    <row r="304" spans="20:26" s="24" customFormat="1" ht="12.75">
      <c r="T304" s="35"/>
      <c r="U304" s="35"/>
      <c r="V304" s="35"/>
      <c r="W304" s="35"/>
      <c r="X304" s="35"/>
      <c r="Y304" s="35"/>
      <c r="Z304" s="35"/>
    </row>
    <row r="305" spans="20:26" s="24" customFormat="1" ht="12.75">
      <c r="T305" s="35"/>
      <c r="U305" s="35"/>
      <c r="V305" s="35"/>
      <c r="W305" s="35"/>
      <c r="X305" s="35"/>
      <c r="Y305" s="35"/>
      <c r="Z305" s="35"/>
    </row>
    <row r="306" spans="20:26" s="24" customFormat="1" ht="12.75">
      <c r="T306" s="35"/>
      <c r="U306" s="35"/>
      <c r="V306" s="35"/>
      <c r="W306" s="35"/>
      <c r="X306" s="35"/>
      <c r="Y306" s="35"/>
      <c r="Z306" s="35"/>
    </row>
    <row r="307" spans="20:26" s="24" customFormat="1" ht="12.75">
      <c r="T307" s="35"/>
      <c r="U307" s="35"/>
      <c r="V307" s="35"/>
      <c r="W307" s="35"/>
      <c r="X307" s="35"/>
      <c r="Y307" s="35"/>
      <c r="Z307" s="35"/>
    </row>
    <row r="308" spans="20:26" s="24" customFormat="1" ht="12.75">
      <c r="T308" s="35"/>
      <c r="U308" s="35"/>
      <c r="V308" s="35"/>
      <c r="W308" s="35"/>
      <c r="X308" s="35"/>
      <c r="Y308" s="35"/>
      <c r="Z308" s="35"/>
    </row>
    <row r="309" spans="20:26" s="24" customFormat="1" ht="12.75">
      <c r="T309" s="35"/>
      <c r="U309" s="35"/>
      <c r="V309" s="35"/>
      <c r="W309" s="35"/>
      <c r="X309" s="35"/>
      <c r="Y309" s="35"/>
      <c r="Z309" s="35"/>
    </row>
    <row r="310" spans="20:26" s="24" customFormat="1" ht="12.75">
      <c r="T310" s="35"/>
      <c r="U310" s="35"/>
      <c r="V310" s="35"/>
      <c r="W310" s="35"/>
      <c r="X310" s="35"/>
      <c r="Y310" s="35"/>
      <c r="Z310" s="35"/>
    </row>
    <row r="311" spans="20:26" s="24" customFormat="1" ht="12.75">
      <c r="T311" s="35"/>
      <c r="U311" s="35"/>
      <c r="V311" s="35"/>
      <c r="W311" s="35"/>
      <c r="X311" s="35"/>
      <c r="Y311" s="35"/>
      <c r="Z311" s="35"/>
    </row>
    <row r="312" spans="20:26" s="24" customFormat="1" ht="12.75">
      <c r="T312" s="35"/>
      <c r="U312" s="35"/>
      <c r="V312" s="35"/>
      <c r="W312" s="35"/>
      <c r="X312" s="35"/>
      <c r="Y312" s="35"/>
      <c r="Z312" s="35"/>
    </row>
    <row r="313" spans="20:26" s="24" customFormat="1" ht="12.75">
      <c r="T313" s="35"/>
      <c r="U313" s="35"/>
      <c r="V313" s="35"/>
      <c r="W313" s="35"/>
      <c r="X313" s="35"/>
      <c r="Y313" s="35"/>
      <c r="Z313" s="35"/>
    </row>
    <row r="314" spans="20:26" s="24" customFormat="1" ht="12.75">
      <c r="T314" s="35"/>
      <c r="U314" s="35"/>
      <c r="V314" s="35"/>
      <c r="W314" s="35"/>
      <c r="X314" s="35"/>
      <c r="Y314" s="35"/>
      <c r="Z314" s="35"/>
    </row>
    <row r="315" spans="20:26" s="24" customFormat="1" ht="12.75">
      <c r="T315" s="35"/>
      <c r="U315" s="35"/>
      <c r="V315" s="35"/>
      <c r="W315" s="35"/>
      <c r="X315" s="35"/>
      <c r="Y315" s="35"/>
      <c r="Z315" s="35"/>
    </row>
    <row r="316" spans="20:26" s="24" customFormat="1" ht="12.75">
      <c r="T316" s="35"/>
      <c r="U316" s="35"/>
      <c r="V316" s="35"/>
      <c r="W316" s="35"/>
      <c r="X316" s="35"/>
      <c r="Y316" s="35"/>
      <c r="Z316" s="35"/>
    </row>
    <row r="317" spans="20:26" s="24" customFormat="1" ht="12.75">
      <c r="T317" s="35"/>
      <c r="U317" s="35"/>
      <c r="V317" s="35"/>
      <c r="W317" s="35"/>
      <c r="X317" s="35"/>
      <c r="Y317" s="35"/>
      <c r="Z317" s="35"/>
    </row>
    <row r="318" spans="20:26" s="24" customFormat="1" ht="12.75">
      <c r="T318" s="35"/>
      <c r="U318" s="35"/>
      <c r="V318" s="35"/>
      <c r="W318" s="35"/>
      <c r="X318" s="35"/>
      <c r="Y318" s="35"/>
      <c r="Z318" s="35"/>
    </row>
    <row r="319" spans="20:26" s="24" customFormat="1" ht="12.75">
      <c r="T319" s="35"/>
      <c r="U319" s="35"/>
      <c r="V319" s="35"/>
      <c r="W319" s="35"/>
      <c r="X319" s="35"/>
      <c r="Y319" s="35"/>
      <c r="Z319" s="35"/>
    </row>
    <row r="320" spans="20:26" s="24" customFormat="1" ht="12.75">
      <c r="T320" s="35"/>
      <c r="U320" s="35"/>
      <c r="V320" s="35"/>
      <c r="W320" s="35"/>
      <c r="X320" s="35"/>
      <c r="Y320" s="35"/>
      <c r="Z320" s="35"/>
    </row>
    <row r="321" spans="20:26" s="24" customFormat="1" ht="12.75">
      <c r="T321" s="35"/>
      <c r="U321" s="35"/>
      <c r="V321" s="35"/>
      <c r="W321" s="35"/>
      <c r="X321" s="35"/>
      <c r="Y321" s="35"/>
      <c r="Z321" s="35"/>
    </row>
    <row r="322" spans="20:26" s="24" customFormat="1" ht="12.75">
      <c r="T322" s="35"/>
      <c r="U322" s="35"/>
      <c r="V322" s="35"/>
      <c r="W322" s="35"/>
      <c r="X322" s="35"/>
      <c r="Y322" s="35"/>
      <c r="Z322" s="35"/>
    </row>
    <row r="323" spans="20:26" s="24" customFormat="1" ht="12.75">
      <c r="T323" s="35"/>
      <c r="U323" s="35"/>
      <c r="V323" s="35"/>
      <c r="W323" s="35"/>
      <c r="X323" s="35"/>
      <c r="Y323" s="35"/>
      <c r="Z323" s="35"/>
    </row>
    <row r="324" spans="20:26" s="24" customFormat="1" ht="12.75">
      <c r="T324" s="35"/>
      <c r="U324" s="35"/>
      <c r="V324" s="35"/>
      <c r="W324" s="35"/>
      <c r="X324" s="35"/>
      <c r="Y324" s="35"/>
      <c r="Z324" s="35"/>
    </row>
    <row r="325" spans="20:26" s="24" customFormat="1" ht="12.75">
      <c r="T325" s="35"/>
      <c r="U325" s="35"/>
      <c r="V325" s="35"/>
      <c r="W325" s="35"/>
      <c r="X325" s="35"/>
      <c r="Y325" s="35"/>
      <c r="Z325" s="35"/>
    </row>
    <row r="326" spans="20:26" s="24" customFormat="1" ht="12.75">
      <c r="T326" s="35"/>
      <c r="U326" s="35"/>
      <c r="V326" s="35"/>
      <c r="W326" s="35"/>
      <c r="X326" s="35"/>
      <c r="Y326" s="35"/>
      <c r="Z326" s="35"/>
    </row>
    <row r="327" spans="20:26" s="24" customFormat="1" ht="12.75">
      <c r="T327" s="35"/>
      <c r="U327" s="35"/>
      <c r="V327" s="35"/>
      <c r="W327" s="35"/>
      <c r="X327" s="35"/>
      <c r="Y327" s="35"/>
      <c r="Z327" s="35"/>
    </row>
    <row r="328" spans="20:26" s="24" customFormat="1" ht="12.75">
      <c r="T328" s="35"/>
      <c r="U328" s="35"/>
      <c r="V328" s="35"/>
      <c r="W328" s="35"/>
      <c r="X328" s="35"/>
      <c r="Y328" s="35"/>
      <c r="Z328" s="35"/>
    </row>
    <row r="329" spans="20:26" s="24" customFormat="1" ht="12.75">
      <c r="T329" s="35"/>
      <c r="U329" s="35"/>
      <c r="V329" s="35"/>
      <c r="W329" s="35"/>
      <c r="X329" s="35"/>
      <c r="Y329" s="35"/>
      <c r="Z329" s="35"/>
    </row>
    <row r="330" spans="20:26" s="24" customFormat="1" ht="12.75">
      <c r="T330" s="35"/>
      <c r="U330" s="35"/>
      <c r="V330" s="35"/>
      <c r="W330" s="35"/>
      <c r="X330" s="35"/>
      <c r="Y330" s="35"/>
      <c r="Z330" s="35"/>
    </row>
    <row r="331" spans="20:26" s="24" customFormat="1" ht="12.75">
      <c r="T331" s="35"/>
      <c r="U331" s="35"/>
      <c r="V331" s="35"/>
      <c r="W331" s="35"/>
      <c r="X331" s="35"/>
      <c r="Y331" s="35"/>
      <c r="Z331" s="35"/>
    </row>
    <row r="332" spans="20:26" s="24" customFormat="1" ht="12.75">
      <c r="T332" s="35"/>
      <c r="U332" s="35"/>
      <c r="V332" s="35"/>
      <c r="W332" s="35"/>
      <c r="X332" s="35"/>
      <c r="Y332" s="35"/>
      <c r="Z332" s="35"/>
    </row>
    <row r="333" spans="20:26" s="24" customFormat="1" ht="12.75">
      <c r="T333" s="35"/>
      <c r="U333" s="35"/>
      <c r="V333" s="35"/>
      <c r="W333" s="35"/>
      <c r="X333" s="35"/>
      <c r="Y333" s="35"/>
      <c r="Z333" s="35"/>
    </row>
    <row r="334" spans="20:26" s="24" customFormat="1" ht="12.75">
      <c r="T334" s="35"/>
      <c r="U334" s="35"/>
      <c r="V334" s="35"/>
      <c r="W334" s="35"/>
      <c r="X334" s="35"/>
      <c r="Y334" s="35"/>
      <c r="Z334" s="35"/>
    </row>
    <row r="335" spans="20:26" s="24" customFormat="1" ht="12.75">
      <c r="T335" s="35"/>
      <c r="U335" s="35"/>
      <c r="V335" s="35"/>
      <c r="W335" s="35"/>
      <c r="X335" s="35"/>
      <c r="Y335" s="35"/>
      <c r="Z335" s="35"/>
    </row>
  </sheetData>
  <sheetProtection/>
  <mergeCells count="6">
    <mergeCell ref="A241:B241"/>
    <mergeCell ref="A242:B242"/>
    <mergeCell ref="A240:B240"/>
    <mergeCell ref="A3:B4"/>
    <mergeCell ref="C3:Q3"/>
    <mergeCell ref="R3:T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2016-06-20T19:25:19Z</cp:lastPrinted>
  <dcterms:created xsi:type="dcterms:W3CDTF">2009-04-13T18:38:57Z</dcterms:created>
  <dcterms:modified xsi:type="dcterms:W3CDTF">2016-06-20T20:58:07Z</dcterms:modified>
  <cp:category/>
  <cp:version/>
  <cp:contentType/>
  <cp:contentStatus/>
</cp:coreProperties>
</file>